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D7BF2F65-9186-43A5-9450-89A537CF9BB2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" i="19" l="1"/>
  <c r="AL8" i="20"/>
  <c r="AN10" i="1"/>
  <c r="AO10" i="1" s="1"/>
  <c r="AP10" i="1" l="1"/>
  <c r="AP11" i="1" s="1"/>
  <c r="AM10" i="1"/>
  <c r="AL10" i="1"/>
  <c r="CP99" i="1" l="1"/>
  <c r="CP104" i="1"/>
  <c r="CP109" i="1"/>
  <c r="CB95" i="1" l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A5" i="1"/>
  <c r="BZ5" i="1"/>
  <c r="BY5" i="1"/>
  <c r="AY103" i="23"/>
  <c r="AY107" i="23"/>
  <c r="AX108" i="23"/>
  <c r="AH100" i="23"/>
  <c r="AG108" i="23"/>
  <c r="AH108" i="23"/>
  <c r="J108" i="23" s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BA109" i="23"/>
  <c r="AZ109" i="23"/>
  <c r="M109" i="23"/>
  <c r="BX108" i="23"/>
  <c r="BW108" i="23"/>
  <c r="BU108" i="23"/>
  <c r="BT108" i="23"/>
  <c r="BS108" i="23"/>
  <c r="BR108" i="23"/>
  <c r="BA108" i="23"/>
  <c r="AZ108" i="23"/>
  <c r="AS108" i="23"/>
  <c r="AI108" i="23"/>
  <c r="P108" i="23" s="1"/>
  <c r="X108" i="23"/>
  <c r="AN108" i="23" s="1"/>
  <c r="U108" i="23"/>
  <c r="CE108" i="1" s="1"/>
  <c r="M108" i="23"/>
  <c r="AO109" i="23" s="1"/>
  <c r="BX107" i="23"/>
  <c r="BW107" i="23"/>
  <c r="BU107" i="23"/>
  <c r="BT107" i="23"/>
  <c r="BS107" i="23"/>
  <c r="BR107" i="23"/>
  <c r="BA107" i="23"/>
  <c r="AZ107" i="23"/>
  <c r="AJ107" i="23"/>
  <c r="Q107" i="23" s="1"/>
  <c r="AI107" i="23"/>
  <c r="P107" i="23" s="1"/>
  <c r="AE107" i="23"/>
  <c r="X107" i="23"/>
  <c r="AN107" i="23" s="1"/>
  <c r="S107" i="23"/>
  <c r="CD107" i="1" s="1"/>
  <c r="R107" i="23"/>
  <c r="M107" i="23"/>
  <c r="AW108" i="23" s="1"/>
  <c r="V108" i="23" s="1"/>
  <c r="K107" i="23"/>
  <c r="F107" i="23"/>
  <c r="BX106" i="23"/>
  <c r="BW106" i="23"/>
  <c r="BU106" i="23"/>
  <c r="BT106" i="23"/>
  <c r="BS106" i="23"/>
  <c r="BR106" i="23"/>
  <c r="BA106" i="23"/>
  <c r="AZ106" i="23"/>
  <c r="X106" i="23"/>
  <c r="AN106" i="23" s="1"/>
  <c r="U106" i="23"/>
  <c r="CE106" i="1" s="1"/>
  <c r="M106" i="23"/>
  <c r="AW107" i="23" s="1"/>
  <c r="V107" i="23" s="1"/>
  <c r="K106" i="23"/>
  <c r="F106" i="23"/>
  <c r="BX105" i="23"/>
  <c r="BW105" i="23"/>
  <c r="BU105" i="23"/>
  <c r="BT105" i="23"/>
  <c r="BS105" i="23"/>
  <c r="BR105" i="23"/>
  <c r="BA105" i="23"/>
  <c r="AZ105" i="23"/>
  <c r="AW105" i="23"/>
  <c r="V105" i="23" s="1"/>
  <c r="AS105" i="23"/>
  <c r="AJ105" i="23"/>
  <c r="Q105" i="23" s="1"/>
  <c r="T105" i="23"/>
  <c r="M105" i="23"/>
  <c r="AS106" i="23" s="1"/>
  <c r="BX104" i="23"/>
  <c r="BW104" i="23"/>
  <c r="BU104" i="23"/>
  <c r="BT104" i="23"/>
  <c r="BS104" i="23"/>
  <c r="BR104" i="23"/>
  <c r="BA104" i="23"/>
  <c r="AZ104" i="23"/>
  <c r="AW104" i="23"/>
  <c r="V104" i="23" s="1"/>
  <c r="AM104" i="23"/>
  <c r="CC104" i="1" s="1"/>
  <c r="R104" i="23"/>
  <c r="M104" i="23"/>
  <c r="AE105" i="23" s="1"/>
  <c r="BX103" i="23"/>
  <c r="BW103" i="23"/>
  <c r="BU103" i="23"/>
  <c r="BT103" i="23"/>
  <c r="BS103" i="23"/>
  <c r="BR103" i="23"/>
  <c r="BA103" i="23"/>
  <c r="AZ103" i="23"/>
  <c r="AW103" i="23"/>
  <c r="V103" i="23" s="1"/>
  <c r="AO103" i="23"/>
  <c r="M103" i="23"/>
  <c r="BX102" i="23"/>
  <c r="BW102" i="23"/>
  <c r="BU102" i="23"/>
  <c r="BT102" i="23"/>
  <c r="BS102" i="23"/>
  <c r="BR102" i="23"/>
  <c r="BA102" i="23"/>
  <c r="AZ102" i="23"/>
  <c r="M102" i="23"/>
  <c r="AJ103" i="23" s="1"/>
  <c r="Q103" i="23" s="1"/>
  <c r="BX101" i="23"/>
  <c r="BW101" i="23"/>
  <c r="BU101" i="23"/>
  <c r="BT101" i="23"/>
  <c r="BS101" i="23"/>
  <c r="BR101" i="23"/>
  <c r="BA101" i="23"/>
  <c r="AZ101" i="23"/>
  <c r="X101" i="23"/>
  <c r="AN101" i="23" s="1"/>
  <c r="M101" i="23"/>
  <c r="AS102" i="23" s="1"/>
  <c r="BX100" i="23"/>
  <c r="BW100" i="23"/>
  <c r="BU100" i="23"/>
  <c r="BT100" i="23"/>
  <c r="BS100" i="23"/>
  <c r="BR100" i="23"/>
  <c r="BA100" i="23"/>
  <c r="AZ100" i="23"/>
  <c r="AS100" i="23"/>
  <c r="S100" i="23"/>
  <c r="CD100" i="1" s="1"/>
  <c r="M100" i="23"/>
  <c r="AJ101" i="23" s="1"/>
  <c r="Q101" i="23" s="1"/>
  <c r="BX99" i="23"/>
  <c r="BW99" i="23"/>
  <c r="BU99" i="23"/>
  <c r="BT99" i="23"/>
  <c r="BS99" i="23"/>
  <c r="BR99" i="23"/>
  <c r="BA99" i="23"/>
  <c r="AZ99" i="23"/>
  <c r="M99" i="23"/>
  <c r="AX100" i="23" s="1"/>
  <c r="F99" i="23"/>
  <c r="BX98" i="23"/>
  <c r="BW98" i="23"/>
  <c r="BU98" i="23"/>
  <c r="BT98" i="23"/>
  <c r="BS98" i="23"/>
  <c r="BR98" i="23"/>
  <c r="BA98" i="23"/>
  <c r="AZ98" i="23"/>
  <c r="M98" i="23"/>
  <c r="F98" i="23" s="1"/>
  <c r="BX97" i="23"/>
  <c r="BW97" i="23"/>
  <c r="BU97" i="23"/>
  <c r="BT97" i="23"/>
  <c r="BS97" i="23"/>
  <c r="BR97" i="23"/>
  <c r="BA97" i="23"/>
  <c r="AZ97" i="23"/>
  <c r="M97" i="23"/>
  <c r="F97" i="23" s="1"/>
  <c r="BX96" i="23"/>
  <c r="BW96" i="23"/>
  <c r="BU96" i="23"/>
  <c r="BT96" i="23"/>
  <c r="BS96" i="23"/>
  <c r="BR96" i="23"/>
  <c r="BA96" i="23"/>
  <c r="AZ96" i="23"/>
  <c r="M96" i="23"/>
  <c r="BX95" i="23"/>
  <c r="BW95" i="23"/>
  <c r="BU95" i="23"/>
  <c r="BT95" i="23"/>
  <c r="BS95" i="23"/>
  <c r="BR95" i="23"/>
  <c r="BA95" i="23"/>
  <c r="AZ95" i="23"/>
  <c r="M95" i="23"/>
  <c r="AX96" i="23" s="1"/>
  <c r="BX94" i="23"/>
  <c r="BW94" i="23"/>
  <c r="BU94" i="23"/>
  <c r="BT94" i="23"/>
  <c r="BS94" i="23"/>
  <c r="BR94" i="23"/>
  <c r="BA94" i="23"/>
  <c r="AZ94" i="23"/>
  <c r="M94" i="23"/>
  <c r="F94" i="23" s="1"/>
  <c r="BX93" i="23"/>
  <c r="BW93" i="23"/>
  <c r="BU93" i="23"/>
  <c r="BT93" i="23"/>
  <c r="BS93" i="23"/>
  <c r="BR93" i="23"/>
  <c r="BA93" i="23"/>
  <c r="AZ93" i="23"/>
  <c r="M93" i="23"/>
  <c r="F93" i="23" s="1"/>
  <c r="BX92" i="23"/>
  <c r="BW92" i="23"/>
  <c r="BU92" i="23"/>
  <c r="BT92" i="23"/>
  <c r="BS92" i="23"/>
  <c r="BR92" i="23"/>
  <c r="BA92" i="23"/>
  <c r="AZ92" i="23"/>
  <c r="M92" i="23"/>
  <c r="BX91" i="23"/>
  <c r="BW91" i="23"/>
  <c r="BU91" i="23"/>
  <c r="BT91" i="23"/>
  <c r="BS91" i="23"/>
  <c r="BR91" i="23"/>
  <c r="BA91" i="23"/>
  <c r="AZ91" i="23"/>
  <c r="M91" i="23"/>
  <c r="BX90" i="23"/>
  <c r="BW90" i="23"/>
  <c r="BU90" i="23"/>
  <c r="BT90" i="23"/>
  <c r="BS90" i="23"/>
  <c r="BR90" i="23"/>
  <c r="BA90" i="23"/>
  <c r="AZ90" i="23"/>
  <c r="M90" i="23"/>
  <c r="F90" i="23" s="1"/>
  <c r="BX89" i="23"/>
  <c r="BW89" i="23"/>
  <c r="BU89" i="23"/>
  <c r="BT89" i="23"/>
  <c r="BS89" i="23"/>
  <c r="BR89" i="23"/>
  <c r="BA89" i="23"/>
  <c r="AZ89" i="23"/>
  <c r="M89" i="23"/>
  <c r="F89" i="23"/>
  <c r="BX88" i="23"/>
  <c r="BW88" i="23"/>
  <c r="BU88" i="23"/>
  <c r="BT88" i="23"/>
  <c r="BS88" i="23"/>
  <c r="BR88" i="23"/>
  <c r="BA88" i="23"/>
  <c r="AZ88" i="23"/>
  <c r="M88" i="23"/>
  <c r="BX87" i="23"/>
  <c r="BW87" i="23"/>
  <c r="BU87" i="23"/>
  <c r="BT87" i="23"/>
  <c r="BS87" i="23"/>
  <c r="BR87" i="23"/>
  <c r="BA87" i="23"/>
  <c r="AZ87" i="23"/>
  <c r="M87" i="23"/>
  <c r="BX86" i="23"/>
  <c r="BW86" i="23"/>
  <c r="BU86" i="23"/>
  <c r="BT86" i="23"/>
  <c r="BS86" i="23"/>
  <c r="BR86" i="23"/>
  <c r="BA86" i="23"/>
  <c r="AZ86" i="23"/>
  <c r="M86" i="23"/>
  <c r="BX85" i="23"/>
  <c r="BW85" i="23"/>
  <c r="BU85" i="23"/>
  <c r="BT85" i="23"/>
  <c r="BS85" i="23"/>
  <c r="BR85" i="23"/>
  <c r="BA85" i="23"/>
  <c r="AZ85" i="23"/>
  <c r="M85" i="23"/>
  <c r="F85" i="23" s="1"/>
  <c r="BX84" i="23"/>
  <c r="BW84" i="23"/>
  <c r="BU84" i="23"/>
  <c r="BT84" i="23"/>
  <c r="BS84" i="23"/>
  <c r="BR84" i="23"/>
  <c r="BA84" i="23"/>
  <c r="AZ84" i="23"/>
  <c r="M84" i="23"/>
  <c r="BX83" i="23"/>
  <c r="BW83" i="23"/>
  <c r="BU83" i="23"/>
  <c r="BT83" i="23"/>
  <c r="BS83" i="23"/>
  <c r="BR83" i="23"/>
  <c r="BA83" i="23"/>
  <c r="AZ83" i="23"/>
  <c r="M83" i="23"/>
  <c r="BX82" i="23"/>
  <c r="BW82" i="23"/>
  <c r="BU82" i="23"/>
  <c r="BT82" i="23"/>
  <c r="BS82" i="23"/>
  <c r="BR82" i="23"/>
  <c r="BA82" i="23"/>
  <c r="AZ82" i="23"/>
  <c r="M82" i="23"/>
  <c r="K82" i="23"/>
  <c r="BX81" i="23"/>
  <c r="BW81" i="23"/>
  <c r="BU81" i="23"/>
  <c r="BT81" i="23"/>
  <c r="BS81" i="23"/>
  <c r="BR81" i="23"/>
  <c r="BA81" i="23"/>
  <c r="AZ81" i="23"/>
  <c r="M81" i="23"/>
  <c r="R81" i="23" s="1"/>
  <c r="BX80" i="23"/>
  <c r="BW80" i="23"/>
  <c r="BU80" i="23"/>
  <c r="BT80" i="23"/>
  <c r="BS80" i="23"/>
  <c r="BR80" i="23"/>
  <c r="BA80" i="23"/>
  <c r="AZ80" i="23"/>
  <c r="M80" i="23"/>
  <c r="BX79" i="23"/>
  <c r="BW79" i="23"/>
  <c r="BU79" i="23"/>
  <c r="BT79" i="23"/>
  <c r="BS79" i="23"/>
  <c r="BR79" i="23"/>
  <c r="BA79" i="23"/>
  <c r="AZ79" i="23"/>
  <c r="M79" i="23"/>
  <c r="BX78" i="23"/>
  <c r="BW78" i="23"/>
  <c r="BU78" i="23"/>
  <c r="BT78" i="23"/>
  <c r="BS78" i="23"/>
  <c r="BR78" i="23"/>
  <c r="BA78" i="23"/>
  <c r="AZ78" i="23"/>
  <c r="M78" i="23"/>
  <c r="BX77" i="23"/>
  <c r="BW77" i="23"/>
  <c r="BU77" i="23"/>
  <c r="BT77" i="23"/>
  <c r="BS77" i="23"/>
  <c r="BR77" i="23"/>
  <c r="BA77" i="23"/>
  <c r="AZ77" i="23"/>
  <c r="M77" i="23"/>
  <c r="BX76" i="23"/>
  <c r="BW76" i="23"/>
  <c r="BU76" i="23"/>
  <c r="BT76" i="23"/>
  <c r="BS76" i="23"/>
  <c r="BR76" i="23"/>
  <c r="BA76" i="23"/>
  <c r="AZ76" i="23"/>
  <c r="M76" i="23"/>
  <c r="F76" i="23" s="1"/>
  <c r="BX75" i="23"/>
  <c r="BW75" i="23"/>
  <c r="BU75" i="23"/>
  <c r="BT75" i="23"/>
  <c r="BS75" i="23"/>
  <c r="BR75" i="23"/>
  <c r="BA75" i="23"/>
  <c r="AZ75" i="23"/>
  <c r="M75" i="23"/>
  <c r="BX74" i="23"/>
  <c r="BW74" i="23"/>
  <c r="BU74" i="23"/>
  <c r="BT74" i="23"/>
  <c r="BS74" i="23"/>
  <c r="BR74" i="23"/>
  <c r="BA74" i="23"/>
  <c r="AZ74" i="23"/>
  <c r="M74" i="23"/>
  <c r="BX73" i="23"/>
  <c r="BW73" i="23"/>
  <c r="BU73" i="23"/>
  <c r="BT73" i="23"/>
  <c r="BS73" i="23"/>
  <c r="BR73" i="23"/>
  <c r="BA73" i="23"/>
  <c r="AZ73" i="23"/>
  <c r="M73" i="23"/>
  <c r="BX72" i="23"/>
  <c r="BW72" i="23"/>
  <c r="BU72" i="23"/>
  <c r="BT72" i="23"/>
  <c r="BS72" i="23"/>
  <c r="BR72" i="23"/>
  <c r="BA72" i="23"/>
  <c r="AZ72" i="23"/>
  <c r="M72" i="23"/>
  <c r="K72" i="23" s="1"/>
  <c r="BX71" i="23"/>
  <c r="BW71" i="23"/>
  <c r="BU71" i="23"/>
  <c r="BT71" i="23"/>
  <c r="BS71" i="23"/>
  <c r="BR71" i="23"/>
  <c r="BA71" i="23"/>
  <c r="AZ71" i="23"/>
  <c r="M71" i="23"/>
  <c r="F71" i="23" s="1"/>
  <c r="BX70" i="23"/>
  <c r="BW70" i="23"/>
  <c r="BU70" i="23"/>
  <c r="BT70" i="23"/>
  <c r="BS70" i="23"/>
  <c r="BR70" i="23"/>
  <c r="BA70" i="23"/>
  <c r="AZ70" i="23"/>
  <c r="M70" i="23"/>
  <c r="BX69" i="23"/>
  <c r="BW69" i="23"/>
  <c r="BU69" i="23"/>
  <c r="BT69" i="23"/>
  <c r="BS69" i="23"/>
  <c r="BR69" i="23"/>
  <c r="BA69" i="23"/>
  <c r="AZ69" i="23"/>
  <c r="M69" i="23"/>
  <c r="BX68" i="23"/>
  <c r="BW68" i="23"/>
  <c r="BU68" i="23"/>
  <c r="BT68" i="23"/>
  <c r="BS68" i="23"/>
  <c r="BR68" i="23"/>
  <c r="BA68" i="23"/>
  <c r="AZ68" i="23"/>
  <c r="M68" i="23"/>
  <c r="K68" i="23" s="1"/>
  <c r="BX67" i="23"/>
  <c r="BW67" i="23"/>
  <c r="BU67" i="23"/>
  <c r="BT67" i="23"/>
  <c r="BS67" i="23"/>
  <c r="BR67" i="23"/>
  <c r="BA67" i="23"/>
  <c r="AZ67" i="23"/>
  <c r="M67" i="23"/>
  <c r="BX66" i="23"/>
  <c r="BW66" i="23"/>
  <c r="BU66" i="23"/>
  <c r="BT66" i="23"/>
  <c r="BS66" i="23"/>
  <c r="BR66" i="23"/>
  <c r="BA66" i="23"/>
  <c r="AZ66" i="23"/>
  <c r="M66" i="23"/>
  <c r="F66" i="23" s="1"/>
  <c r="BX65" i="23"/>
  <c r="BW65" i="23"/>
  <c r="BU65" i="23"/>
  <c r="BT65" i="23"/>
  <c r="BS65" i="23"/>
  <c r="BR65" i="23"/>
  <c r="BA65" i="23"/>
  <c r="AZ65" i="23"/>
  <c r="M65" i="23"/>
  <c r="BX64" i="23"/>
  <c r="BW64" i="23"/>
  <c r="BU64" i="23"/>
  <c r="BT64" i="23"/>
  <c r="BS64" i="23"/>
  <c r="BR64" i="23"/>
  <c r="BA64" i="23"/>
  <c r="AZ64" i="23"/>
  <c r="M64" i="23"/>
  <c r="K64" i="23" s="1"/>
  <c r="BX63" i="23"/>
  <c r="BW63" i="23"/>
  <c r="BU63" i="23"/>
  <c r="BT63" i="23"/>
  <c r="BS63" i="23"/>
  <c r="BR63" i="23"/>
  <c r="BA63" i="23"/>
  <c r="AZ63" i="23"/>
  <c r="M63" i="23"/>
  <c r="BX62" i="23"/>
  <c r="BW62" i="23"/>
  <c r="BU62" i="23"/>
  <c r="BT62" i="23"/>
  <c r="BS62" i="23"/>
  <c r="BR62" i="23"/>
  <c r="BA62" i="23"/>
  <c r="AZ62" i="23"/>
  <c r="M62" i="23"/>
  <c r="BX61" i="23"/>
  <c r="BW61" i="23"/>
  <c r="BU61" i="23"/>
  <c r="BT61" i="23"/>
  <c r="BS61" i="23"/>
  <c r="BR61" i="23"/>
  <c r="BA61" i="23"/>
  <c r="AZ61" i="23"/>
  <c r="M61" i="23"/>
  <c r="BX60" i="23"/>
  <c r="BW60" i="23"/>
  <c r="BU60" i="23"/>
  <c r="BT60" i="23"/>
  <c r="BS60" i="23"/>
  <c r="BR60" i="23"/>
  <c r="BA60" i="23"/>
  <c r="AZ60" i="23"/>
  <c r="M60" i="23"/>
  <c r="BX59" i="23"/>
  <c r="BW59" i="23"/>
  <c r="BU59" i="23"/>
  <c r="BT59" i="23"/>
  <c r="BS59" i="23"/>
  <c r="BR59" i="23"/>
  <c r="BA59" i="23"/>
  <c r="AZ59" i="23"/>
  <c r="M59" i="23"/>
  <c r="BX58" i="23"/>
  <c r="BW58" i="23"/>
  <c r="BU58" i="23"/>
  <c r="BT58" i="23"/>
  <c r="BS58" i="23"/>
  <c r="BR58" i="23"/>
  <c r="BA58" i="23"/>
  <c r="AZ58" i="23"/>
  <c r="M58" i="23"/>
  <c r="BX57" i="23"/>
  <c r="BW57" i="23"/>
  <c r="BU57" i="23"/>
  <c r="BT57" i="23"/>
  <c r="BS57" i="23"/>
  <c r="BR57" i="23"/>
  <c r="BA57" i="23"/>
  <c r="AZ57" i="23"/>
  <c r="M57" i="23"/>
  <c r="BX56" i="23"/>
  <c r="BW56" i="23"/>
  <c r="BU56" i="23"/>
  <c r="BT56" i="23"/>
  <c r="BS56" i="23"/>
  <c r="BR56" i="23"/>
  <c r="BA56" i="23"/>
  <c r="AZ56" i="23"/>
  <c r="M56" i="23"/>
  <c r="BX55" i="23"/>
  <c r="BW55" i="23"/>
  <c r="BU55" i="23"/>
  <c r="BT55" i="23"/>
  <c r="BS55" i="23"/>
  <c r="BR55" i="23"/>
  <c r="BA55" i="23"/>
  <c r="AZ55" i="23"/>
  <c r="M55" i="23"/>
  <c r="BX54" i="23"/>
  <c r="BW54" i="23"/>
  <c r="BU54" i="23"/>
  <c r="BT54" i="23"/>
  <c r="BS54" i="23"/>
  <c r="BR54" i="23"/>
  <c r="BA54" i="23"/>
  <c r="AZ54" i="23"/>
  <c r="M54" i="23"/>
  <c r="BX53" i="23"/>
  <c r="BW53" i="23"/>
  <c r="BU53" i="23"/>
  <c r="BT53" i="23"/>
  <c r="BS53" i="23"/>
  <c r="BR53" i="23"/>
  <c r="BA53" i="23"/>
  <c r="AZ53" i="23"/>
  <c r="M53" i="23"/>
  <c r="BX52" i="23"/>
  <c r="BW52" i="23"/>
  <c r="BU52" i="23"/>
  <c r="BT52" i="23"/>
  <c r="BS52" i="23"/>
  <c r="BR52" i="23"/>
  <c r="BA52" i="23"/>
  <c r="AZ52" i="23"/>
  <c r="M52" i="23"/>
  <c r="BX51" i="23"/>
  <c r="BW51" i="23"/>
  <c r="BU51" i="23"/>
  <c r="BT51" i="23"/>
  <c r="BS51" i="23"/>
  <c r="BR51" i="23"/>
  <c r="BA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BA49" i="23"/>
  <c r="BA50" i="23" s="1"/>
  <c r="M49" i="23"/>
  <c r="BX48" i="23"/>
  <c r="BW48" i="23"/>
  <c r="BU48" i="23"/>
  <c r="BT48" i="23"/>
  <c r="BS48" i="23"/>
  <c r="BR48" i="23"/>
  <c r="BA48" i="23"/>
  <c r="M48" i="23"/>
  <c r="BX47" i="23"/>
  <c r="BW47" i="23"/>
  <c r="BU47" i="23"/>
  <c r="BT47" i="23"/>
  <c r="BS47" i="23"/>
  <c r="BR47" i="23"/>
  <c r="BA47" i="23"/>
  <c r="M47" i="23"/>
  <c r="BX46" i="23"/>
  <c r="BW46" i="23"/>
  <c r="BU46" i="23"/>
  <c r="BT46" i="23"/>
  <c r="BS46" i="23"/>
  <c r="BR46" i="23"/>
  <c r="BA46" i="23"/>
  <c r="M46" i="23"/>
  <c r="BX45" i="23"/>
  <c r="BW45" i="23"/>
  <c r="BU45" i="23"/>
  <c r="BT45" i="23"/>
  <c r="BS45" i="23"/>
  <c r="BR45" i="23"/>
  <c r="BA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AZ42" i="23"/>
  <c r="M42" i="23"/>
  <c r="BX41" i="23"/>
  <c r="BW41" i="23"/>
  <c r="BU41" i="23"/>
  <c r="BT41" i="23"/>
  <c r="BS41" i="23"/>
  <c r="BR41" i="23"/>
  <c r="AZ41" i="23"/>
  <c r="M41" i="23"/>
  <c r="BX40" i="23"/>
  <c r="BW40" i="23"/>
  <c r="BU40" i="23"/>
  <c r="BT40" i="23"/>
  <c r="BS40" i="23"/>
  <c r="BR40" i="23"/>
  <c r="AZ40" i="23"/>
  <c r="M40" i="23"/>
  <c r="BX39" i="23"/>
  <c r="BW39" i="23"/>
  <c r="BU39" i="23"/>
  <c r="BT39" i="23"/>
  <c r="BS39" i="23"/>
  <c r="BR39" i="23"/>
  <c r="BA39" i="23"/>
  <c r="M39" i="23"/>
  <c r="BX38" i="23"/>
  <c r="BW38" i="23"/>
  <c r="BU38" i="23"/>
  <c r="BT38" i="23"/>
  <c r="BS38" i="23"/>
  <c r="BR38" i="23"/>
  <c r="BA38" i="23"/>
  <c r="M38" i="23"/>
  <c r="BX37" i="23"/>
  <c r="BW37" i="23"/>
  <c r="BU37" i="23"/>
  <c r="BT37" i="23"/>
  <c r="BS37" i="23"/>
  <c r="BR37" i="23"/>
  <c r="BA37" i="23"/>
  <c r="M37" i="23"/>
  <c r="BX36" i="23"/>
  <c r="BW36" i="23"/>
  <c r="BU36" i="23"/>
  <c r="BT36" i="23"/>
  <c r="BS36" i="23"/>
  <c r="BR36" i="23"/>
  <c r="BA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BA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AZ32" i="23"/>
  <c r="M32" i="23"/>
  <c r="BX31" i="23"/>
  <c r="BW31" i="23"/>
  <c r="BU31" i="23"/>
  <c r="BT31" i="23"/>
  <c r="BS31" i="23"/>
  <c r="BR31" i="23"/>
  <c r="BA31" i="23"/>
  <c r="M31" i="23"/>
  <c r="BX30" i="23"/>
  <c r="BW30" i="23"/>
  <c r="BU30" i="23"/>
  <c r="BT30" i="23"/>
  <c r="BS30" i="23"/>
  <c r="BR30" i="23"/>
  <c r="BA30" i="23"/>
  <c r="M30" i="23"/>
  <c r="BX29" i="23"/>
  <c r="BW29" i="23"/>
  <c r="BU29" i="23"/>
  <c r="BT29" i="23"/>
  <c r="BS29" i="23"/>
  <c r="BR29" i="23"/>
  <c r="BA29" i="23"/>
  <c r="M29" i="23"/>
  <c r="BX28" i="23"/>
  <c r="BW28" i="23"/>
  <c r="BU28" i="23"/>
  <c r="BT28" i="23"/>
  <c r="BS28" i="23"/>
  <c r="BR28" i="23"/>
  <c r="BA28" i="23"/>
  <c r="M28" i="23"/>
  <c r="BX27" i="23"/>
  <c r="BW27" i="23"/>
  <c r="BU27" i="23"/>
  <c r="BT27" i="23"/>
  <c r="BS27" i="23"/>
  <c r="BR27" i="23"/>
  <c r="BA27" i="23"/>
  <c r="M27" i="23"/>
  <c r="BX26" i="23"/>
  <c r="BW26" i="23"/>
  <c r="BU26" i="23"/>
  <c r="BT26" i="23"/>
  <c r="BS26" i="23"/>
  <c r="BR26" i="23"/>
  <c r="BA26" i="23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AZ24" i="23"/>
  <c r="M24" i="23"/>
  <c r="BX23" i="23"/>
  <c r="BW23" i="23"/>
  <c r="BU23" i="23"/>
  <c r="BT23" i="23"/>
  <c r="BS23" i="23"/>
  <c r="BR23" i="23"/>
  <c r="AZ23" i="23"/>
  <c r="M23" i="23"/>
  <c r="BX22" i="23"/>
  <c r="BW22" i="23"/>
  <c r="BU22" i="23"/>
  <c r="BT22" i="23"/>
  <c r="BS22" i="23"/>
  <c r="BR22" i="23"/>
  <c r="BA22" i="23"/>
  <c r="M22" i="23"/>
  <c r="BX21" i="23"/>
  <c r="BW21" i="23"/>
  <c r="BU21" i="23"/>
  <c r="BT21" i="23"/>
  <c r="BS21" i="23"/>
  <c r="BR21" i="23"/>
  <c r="BA21" i="23"/>
  <c r="M21" i="23"/>
  <c r="BX20" i="23"/>
  <c r="BW20" i="23"/>
  <c r="BU20" i="23"/>
  <c r="BT20" i="23"/>
  <c r="BS20" i="23"/>
  <c r="BR20" i="23"/>
  <c r="BA20" i="23"/>
  <c r="M20" i="23"/>
  <c r="BX19" i="23"/>
  <c r="BW19" i="23"/>
  <c r="BU19" i="23"/>
  <c r="BT19" i="23"/>
  <c r="BS19" i="23"/>
  <c r="BR19" i="23"/>
  <c r="BA19" i="23"/>
  <c r="M19" i="23"/>
  <c r="BX18" i="23"/>
  <c r="BW18" i="23"/>
  <c r="BU18" i="23"/>
  <c r="BT18" i="23"/>
  <c r="BS18" i="23"/>
  <c r="BR18" i="23"/>
  <c r="AZ18" i="23"/>
  <c r="AZ19" i="23" s="1"/>
  <c r="M18" i="23"/>
  <c r="BX17" i="23"/>
  <c r="BW17" i="23"/>
  <c r="BU17" i="23"/>
  <c r="BT17" i="23"/>
  <c r="BS17" i="23"/>
  <c r="BR17" i="23"/>
  <c r="AZ17" i="23"/>
  <c r="M17" i="23"/>
  <c r="BX16" i="23"/>
  <c r="BW16" i="23"/>
  <c r="BU16" i="23"/>
  <c r="BT16" i="23"/>
  <c r="BS16" i="23"/>
  <c r="BR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M14" i="23"/>
  <c r="BX13" i="23"/>
  <c r="BW13" i="23"/>
  <c r="BU13" i="23"/>
  <c r="BT13" i="23"/>
  <c r="BS13" i="23"/>
  <c r="BR13" i="23"/>
  <c r="M13" i="23"/>
  <c r="BX12" i="23"/>
  <c r="BW12" i="23"/>
  <c r="BU12" i="23"/>
  <c r="BT12" i="23"/>
  <c r="BS12" i="23"/>
  <c r="BR12" i="23"/>
  <c r="M12" i="23"/>
  <c r="BX11" i="23"/>
  <c r="BW11" i="23"/>
  <c r="BU11" i="23"/>
  <c r="BT11" i="23"/>
  <c r="BS11" i="23"/>
  <c r="BR11" i="23"/>
  <c r="BA11" i="23"/>
  <c r="BA12" i="23" s="1"/>
  <c r="BA13" i="23" s="1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M10" i="23"/>
  <c r="BX9" i="23"/>
  <c r="BW9" i="23"/>
  <c r="BU9" i="23"/>
  <c r="BT9" i="23"/>
  <c r="BS9" i="23"/>
  <c r="BR9" i="23"/>
  <c r="AZ9" i="23"/>
  <c r="AZ10" i="23" s="1"/>
  <c r="AN9" i="23"/>
  <c r="AD9" i="23"/>
  <c r="AC9" i="23"/>
  <c r="AB9" i="23"/>
  <c r="V9" i="23"/>
  <c r="M9" i="23"/>
  <c r="BX8" i="23"/>
  <c r="BW8" i="23"/>
  <c r="BU8" i="23"/>
  <c r="BT8" i="23"/>
  <c r="BS8" i="23"/>
  <c r="BR8" i="23"/>
  <c r="BA8" i="23"/>
  <c r="BA9" i="23" s="1"/>
  <c r="BA10" i="23" s="1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Z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BA6" i="23" s="1"/>
  <c r="BA7" i="23" s="1"/>
  <c r="AZ5" i="23"/>
  <c r="AZ6" i="23" s="1"/>
  <c r="AN5" i="23"/>
  <c r="AM5" i="23" s="1"/>
  <c r="AM6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H10" i="23" l="1"/>
  <c r="BZ10" i="1" s="1"/>
  <c r="C10" i="23"/>
  <c r="BY10" i="1" s="1"/>
  <c r="O10" i="23"/>
  <c r="CA10" i="1" s="1"/>
  <c r="BE32" i="23"/>
  <c r="AM7" i="23"/>
  <c r="AM8" i="23" s="1"/>
  <c r="AM9" i="23" s="1"/>
  <c r="BE12" i="23"/>
  <c r="BC11" i="23"/>
  <c r="R91" i="23"/>
  <c r="F81" i="23"/>
  <c r="R78" i="23"/>
  <c r="F72" i="23"/>
  <c r="AB73" i="23" s="1"/>
  <c r="R63" i="23"/>
  <c r="F61" i="23"/>
  <c r="F60" i="23"/>
  <c r="Y8" i="23"/>
  <c r="BE64" i="23"/>
  <c r="BF83" i="23"/>
  <c r="BB62" i="23"/>
  <c r="BC96" i="23"/>
  <c r="BD83" i="23"/>
  <c r="BB85" i="23"/>
  <c r="BC109" i="23"/>
  <c r="BB79" i="23"/>
  <c r="BE63" i="23"/>
  <c r="BE99" i="23"/>
  <c r="BB64" i="23"/>
  <c r="BD85" i="23"/>
  <c r="BB95" i="23"/>
  <c r="BC101" i="23"/>
  <c r="BB106" i="23"/>
  <c r="BC68" i="23"/>
  <c r="BC73" i="23"/>
  <c r="BC106" i="23"/>
  <c r="BB60" i="23"/>
  <c r="BE75" i="23"/>
  <c r="BD86" i="23"/>
  <c r="BE59" i="23"/>
  <c r="BE66" i="23"/>
  <c r="BD58" i="23"/>
  <c r="K73" i="23"/>
  <c r="AC74" i="23" s="1"/>
  <c r="F73" i="23"/>
  <c r="K75" i="23"/>
  <c r="R75" i="23"/>
  <c r="F75" i="23"/>
  <c r="AB77" i="23" s="1"/>
  <c r="AH96" i="23"/>
  <c r="J96" i="23" s="1"/>
  <c r="F86" i="23"/>
  <c r="AB87" i="23" s="1"/>
  <c r="R65" i="23"/>
  <c r="BB75" i="23"/>
  <c r="R73" i="23"/>
  <c r="BF74" i="23"/>
  <c r="K79" i="23"/>
  <c r="BB105" i="23"/>
  <c r="F82" i="23"/>
  <c r="BD92" i="23"/>
  <c r="BB87" i="23"/>
  <c r="BC70" i="23"/>
  <c r="BF76" i="23"/>
  <c r="BF75" i="23"/>
  <c r="BF84" i="23"/>
  <c r="R85" i="23"/>
  <c r="BE97" i="23"/>
  <c r="AF99" i="23"/>
  <c r="E99" i="23" s="1"/>
  <c r="B99" i="23"/>
  <c r="BX99" i="1" s="1"/>
  <c r="AO99" i="23"/>
  <c r="AM98" i="23"/>
  <c r="CC98" i="1" s="1"/>
  <c r="AG99" i="23"/>
  <c r="T99" i="23"/>
  <c r="U98" i="23"/>
  <c r="CE98" i="1" s="1"/>
  <c r="AX99" i="23"/>
  <c r="AH99" i="23"/>
  <c r="J99" i="23" s="1"/>
  <c r="R98" i="23"/>
  <c r="AY99" i="23"/>
  <c r="R66" i="23"/>
  <c r="K66" i="23"/>
  <c r="R76" i="23"/>
  <c r="K76" i="23"/>
  <c r="AG97" i="23"/>
  <c r="AX97" i="23"/>
  <c r="AH97" i="23"/>
  <c r="J97" i="23" s="1"/>
  <c r="AY97" i="23"/>
  <c r="R69" i="23"/>
  <c r="BE71" i="23"/>
  <c r="X99" i="23"/>
  <c r="AN99" i="23" s="1"/>
  <c r="AY100" i="23"/>
  <c r="AJ100" i="23"/>
  <c r="Q100" i="23" s="1"/>
  <c r="AI100" i="23"/>
  <c r="P100" i="23" s="1"/>
  <c r="AF100" i="23"/>
  <c r="E100" i="23" s="1"/>
  <c r="R99" i="23"/>
  <c r="AG100" i="23"/>
  <c r="AI104" i="23"/>
  <c r="P104" i="23" s="1"/>
  <c r="AY104" i="23"/>
  <c r="AM103" i="23"/>
  <c r="CC103" i="1" s="1"/>
  <c r="F103" i="23"/>
  <c r="AE104" i="23"/>
  <c r="D104" i="23" s="1"/>
  <c r="T104" i="23"/>
  <c r="X103" i="23"/>
  <c r="AN103" i="23" s="1"/>
  <c r="U103" i="23"/>
  <c r="CE103" i="1" s="1"/>
  <c r="AG104" i="23"/>
  <c r="I104" i="23" s="1"/>
  <c r="S109" i="23"/>
  <c r="CD109" i="1" s="1"/>
  <c r="AG110" i="23"/>
  <c r="AI110" i="23"/>
  <c r="AH110" i="23"/>
  <c r="R109" i="23"/>
  <c r="AD111" i="23" s="1"/>
  <c r="BE65" i="23"/>
  <c r="BC64" i="23"/>
  <c r="F84" i="23"/>
  <c r="K86" i="23"/>
  <c r="BF99" i="23"/>
  <c r="BD100" i="23"/>
  <c r="AY96" i="23"/>
  <c r="AG96" i="23"/>
  <c r="AW101" i="23"/>
  <c r="V101" i="23" s="1"/>
  <c r="AG101" i="23"/>
  <c r="AI101" i="23"/>
  <c r="P101" i="23" s="1"/>
  <c r="AM100" i="23"/>
  <c r="CC100" i="1" s="1"/>
  <c r="K100" i="23"/>
  <c r="AX101" i="23"/>
  <c r="AH101" i="23"/>
  <c r="J101" i="23" s="1"/>
  <c r="AF101" i="23"/>
  <c r="E101" i="23" s="1"/>
  <c r="F100" i="23"/>
  <c r="AB101" i="23" s="1"/>
  <c r="AY101" i="23"/>
  <c r="AE101" i="23"/>
  <c r="D101" i="23" s="1"/>
  <c r="T101" i="23"/>
  <c r="X100" i="23"/>
  <c r="AN100" i="23" s="1"/>
  <c r="U100" i="23"/>
  <c r="CE100" i="1" s="1"/>
  <c r="S103" i="23"/>
  <c r="CD103" i="1" s="1"/>
  <c r="AH104" i="23"/>
  <c r="J104" i="23" s="1"/>
  <c r="AX104" i="23"/>
  <c r="BB72" i="23"/>
  <c r="F88" i="23"/>
  <c r="AP92" i="23" s="1"/>
  <c r="K89" i="23"/>
  <c r="BC97" i="23"/>
  <c r="K93" i="23"/>
  <c r="BE100" i="23"/>
  <c r="BE106" i="23"/>
  <c r="F102" i="23"/>
  <c r="T103" i="23"/>
  <c r="F105" i="23"/>
  <c r="AP109" i="23" s="1"/>
  <c r="AJ106" i="23"/>
  <c r="Q106" i="23" s="1"/>
  <c r="T107" i="23"/>
  <c r="AM107" i="23"/>
  <c r="CC107" i="1" s="1"/>
  <c r="AE108" i="23"/>
  <c r="D108" i="23" s="1"/>
  <c r="AH107" i="23"/>
  <c r="J107" i="23" s="1"/>
  <c r="AH103" i="23"/>
  <c r="J103" i="23" s="1"/>
  <c r="AX107" i="23"/>
  <c r="AX103" i="23"/>
  <c r="K105" i="23"/>
  <c r="AC107" i="23" s="1"/>
  <c r="BE109" i="23"/>
  <c r="B106" i="23"/>
  <c r="BX106" i="1" s="1"/>
  <c r="AM106" i="23"/>
  <c r="CC106" i="1" s="1"/>
  <c r="U107" i="23"/>
  <c r="CE107" i="1" s="1"/>
  <c r="AS107" i="23"/>
  <c r="AF108" i="23"/>
  <c r="E108" i="23" s="1"/>
  <c r="AI109" i="23"/>
  <c r="P109" i="23" s="1"/>
  <c r="AG107" i="23"/>
  <c r="AG103" i="23"/>
  <c r="I103" i="23" s="1"/>
  <c r="AY106" i="23"/>
  <c r="AY102" i="23"/>
  <c r="AY98" i="23"/>
  <c r="BB45" i="23"/>
  <c r="BE52" i="23"/>
  <c r="BE53" i="23"/>
  <c r="BC53" i="23"/>
  <c r="BD59" i="23"/>
  <c r="BE70" i="23"/>
  <c r="BB83" i="23"/>
  <c r="R88" i="23"/>
  <c r="R89" i="23"/>
  <c r="K90" i="23"/>
  <c r="R97" i="23"/>
  <c r="R102" i="23"/>
  <c r="B107" i="23"/>
  <c r="BX107" i="1" s="1"/>
  <c r="B108" i="23"/>
  <c r="BX108" i="1" s="1"/>
  <c r="AW109" i="23"/>
  <c r="V109" i="23" s="1"/>
  <c r="AH106" i="23"/>
  <c r="J106" i="23" s="1"/>
  <c r="AH102" i="23"/>
  <c r="J102" i="23" s="1"/>
  <c r="AH98" i="23"/>
  <c r="J98" i="23" s="1"/>
  <c r="AX106" i="23"/>
  <c r="AX102" i="23"/>
  <c r="AX98" i="23"/>
  <c r="BC58" i="23"/>
  <c r="BB59" i="23"/>
  <c r="BC67" i="23"/>
  <c r="F63" i="23"/>
  <c r="K67" i="23"/>
  <c r="R68" i="23"/>
  <c r="F80" i="23"/>
  <c r="S97" i="23"/>
  <c r="CD97" i="1" s="1"/>
  <c r="AS98" i="23"/>
  <c r="S102" i="23"/>
  <c r="CD102" i="1" s="1"/>
  <c r="AE103" i="23"/>
  <c r="D103" i="23" s="1"/>
  <c r="BC108" i="23"/>
  <c r="AG106" i="23"/>
  <c r="I106" i="23" s="1"/>
  <c r="AG102" i="23"/>
  <c r="AG98" i="23"/>
  <c r="AY109" i="23"/>
  <c r="AY105" i="23"/>
  <c r="BF57" i="23"/>
  <c r="K63" i="23"/>
  <c r="AC65" i="23" s="1"/>
  <c r="K77" i="23"/>
  <c r="R83" i="23"/>
  <c r="X97" i="23"/>
  <c r="AN97" i="23" s="1"/>
  <c r="AW98" i="23"/>
  <c r="V98" i="23" s="1"/>
  <c r="AO102" i="23"/>
  <c r="AF107" i="23"/>
  <c r="E107" i="23" s="1"/>
  <c r="S108" i="23"/>
  <c r="CD108" i="1" s="1"/>
  <c r="AJ108" i="23"/>
  <c r="Q108" i="23" s="1"/>
  <c r="AH109" i="23"/>
  <c r="J109" i="23" s="1"/>
  <c r="AH105" i="23"/>
  <c r="J105" i="23" s="1"/>
  <c r="AX109" i="23"/>
  <c r="AX105" i="23"/>
  <c r="BE54" i="23"/>
  <c r="BF68" i="23"/>
  <c r="R67" i="23"/>
  <c r="BB89" i="23"/>
  <c r="BF95" i="23"/>
  <c r="AO105" i="23"/>
  <c r="R106" i="23"/>
  <c r="AD108" i="23" s="1"/>
  <c r="T108" i="23"/>
  <c r="AM108" i="23"/>
  <c r="CC108" i="1" s="1"/>
  <c r="AG109" i="23"/>
  <c r="I109" i="23" s="1"/>
  <c r="AG105" i="23"/>
  <c r="I105" i="23" s="1"/>
  <c r="AY108" i="23"/>
  <c r="AB91" i="23"/>
  <c r="AA10" i="23"/>
  <c r="O7" i="23"/>
  <c r="Z10" i="23"/>
  <c r="AH10" i="23" s="1"/>
  <c r="AC108" i="23"/>
  <c r="BK108" i="23"/>
  <c r="O9" i="23"/>
  <c r="O8" i="23"/>
  <c r="AS10" i="23"/>
  <c r="T10" i="23"/>
  <c r="BA14" i="23"/>
  <c r="BC15" i="23" s="1"/>
  <c r="AZ20" i="23"/>
  <c r="Y9" i="23"/>
  <c r="C9" i="23" s="1"/>
  <c r="BC13" i="23"/>
  <c r="O113" i="23"/>
  <c r="O112" i="23"/>
  <c r="H9" i="23"/>
  <c r="AZ11" i="23"/>
  <c r="BE14" i="23"/>
  <c r="BA17" i="23"/>
  <c r="BE11" i="23"/>
  <c r="AZ27" i="23"/>
  <c r="BB28" i="23" s="1"/>
  <c r="BC10" i="23"/>
  <c r="C8" i="23"/>
  <c r="AZ16" i="23"/>
  <c r="BF45" i="23"/>
  <c r="BE13" i="23"/>
  <c r="BC12" i="23"/>
  <c r="AZ8" i="23"/>
  <c r="BP11" i="23"/>
  <c r="BC14" i="23"/>
  <c r="AZ36" i="23"/>
  <c r="BB37" i="23" s="1"/>
  <c r="BC32" i="23"/>
  <c r="BF56" i="23"/>
  <c r="BD57" i="23"/>
  <c r="BB56" i="23"/>
  <c r="BA23" i="23"/>
  <c r="BC31" i="23"/>
  <c r="BA32" i="23"/>
  <c r="BA35" i="23"/>
  <c r="BC39" i="23" s="1"/>
  <c r="BC50" i="23"/>
  <c r="BE51" i="23"/>
  <c r="BE88" i="23"/>
  <c r="BC87" i="23"/>
  <c r="BC59" i="23"/>
  <c r="BE60" i="23"/>
  <c r="BB66" i="23"/>
  <c r="BD67" i="23"/>
  <c r="BF66" i="23"/>
  <c r="BA40" i="23"/>
  <c r="AZ45" i="23"/>
  <c r="BD46" i="23" s="1"/>
  <c r="BC56" i="23"/>
  <c r="BB55" i="23"/>
  <c r="BD56" i="23"/>
  <c r="BF55" i="23"/>
  <c r="BC51" i="23"/>
  <c r="BC52" i="23"/>
  <c r="BC55" i="23"/>
  <c r="BE56" i="23"/>
  <c r="BD61" i="23"/>
  <c r="BF60" i="23"/>
  <c r="BC57" i="23"/>
  <c r="BF63" i="23"/>
  <c r="BB65" i="23"/>
  <c r="BC54" i="23"/>
  <c r="BE55" i="23"/>
  <c r="BF72" i="23"/>
  <c r="BB70" i="23"/>
  <c r="BB69" i="23"/>
  <c r="BD71" i="23"/>
  <c r="BD73" i="23"/>
  <c r="BE57" i="23"/>
  <c r="BB61" i="23"/>
  <c r="BD62" i="23"/>
  <c r="BF61" i="23"/>
  <c r="BF58" i="23"/>
  <c r="R62" i="23"/>
  <c r="BD70" i="23"/>
  <c r="F65" i="23"/>
  <c r="K65" i="23"/>
  <c r="BF69" i="23"/>
  <c r="BD80" i="23"/>
  <c r="BF79" i="23"/>
  <c r="BE62" i="23"/>
  <c r="K60" i="23"/>
  <c r="R60" i="23"/>
  <c r="BD66" i="23"/>
  <c r="BB67" i="23"/>
  <c r="BF67" i="23"/>
  <c r="BC69" i="23"/>
  <c r="BF70" i="23"/>
  <c r="BC80" i="23"/>
  <c r="BE81" i="23"/>
  <c r="BE86" i="23"/>
  <c r="BB57" i="23"/>
  <c r="BC60" i="23"/>
  <c r="BD64" i="23"/>
  <c r="BD60" i="23"/>
  <c r="BE67" i="23"/>
  <c r="BC62" i="23"/>
  <c r="BE69" i="23"/>
  <c r="BC66" i="23"/>
  <c r="BC65" i="23"/>
  <c r="BE73" i="23"/>
  <c r="BD68" i="23"/>
  <c r="K69" i="23"/>
  <c r="F69" i="23"/>
  <c r="BB76" i="23"/>
  <c r="BD77" i="23"/>
  <c r="BB74" i="23"/>
  <c r="BC72" i="23"/>
  <c r="BF81" i="23"/>
  <c r="BF80" i="23"/>
  <c r="BD82" i="23"/>
  <c r="BB81" i="23"/>
  <c r="BE83" i="23"/>
  <c r="BC82" i="23"/>
  <c r="BE84" i="23"/>
  <c r="BE58" i="23"/>
  <c r="BD63" i="23"/>
  <c r="BC61" i="23"/>
  <c r="BF62" i="23"/>
  <c r="BC63" i="23"/>
  <c r="BF65" i="23"/>
  <c r="BD72" i="23"/>
  <c r="F70" i="23"/>
  <c r="BC77" i="23"/>
  <c r="BD78" i="23"/>
  <c r="BF59" i="23"/>
  <c r="BB58" i="23"/>
  <c r="BE61" i="23"/>
  <c r="F62" i="23"/>
  <c r="K62" i="23"/>
  <c r="BE72" i="23"/>
  <c r="BC71" i="23"/>
  <c r="K70" i="23"/>
  <c r="BE76" i="23"/>
  <c r="BC75" i="23"/>
  <c r="F74" i="23"/>
  <c r="R74" i="23"/>
  <c r="K74" i="23"/>
  <c r="BC84" i="23"/>
  <c r="BE85" i="23"/>
  <c r="R70" i="23"/>
  <c r="R79" i="23"/>
  <c r="F79" i="23"/>
  <c r="BE74" i="23"/>
  <c r="BD69" i="23"/>
  <c r="BB71" i="23"/>
  <c r="BF77" i="23"/>
  <c r="BB77" i="23"/>
  <c r="BB78" i="23"/>
  <c r="BD79" i="23"/>
  <c r="BC86" i="23"/>
  <c r="BE87" i="23"/>
  <c r="BB92" i="23"/>
  <c r="BF92" i="23"/>
  <c r="BD93" i="23"/>
  <c r="BE96" i="23"/>
  <c r="BC95" i="23"/>
  <c r="R61" i="23"/>
  <c r="R64" i="23"/>
  <c r="BF64" i="23"/>
  <c r="BB68" i="23"/>
  <c r="BE78" i="23"/>
  <c r="BC78" i="23"/>
  <c r="BC74" i="23"/>
  <c r="R87" i="23"/>
  <c r="F87" i="23"/>
  <c r="K87" i="23"/>
  <c r="BD90" i="23"/>
  <c r="K61" i="23"/>
  <c r="BD65" i="23"/>
  <c r="F68" i="23"/>
  <c r="BE68" i="23"/>
  <c r="BD75" i="23"/>
  <c r="R71" i="23"/>
  <c r="BF71" i="23"/>
  <c r="R72" i="23"/>
  <c r="BC81" i="23"/>
  <c r="BF78" i="23"/>
  <c r="BF73" i="23"/>
  <c r="BB80" i="23"/>
  <c r="BD76" i="23"/>
  <c r="BE82" i="23"/>
  <c r="AI96" i="23"/>
  <c r="X95" i="23"/>
  <c r="AN95" i="23" s="1"/>
  <c r="AW96" i="23"/>
  <c r="V96" i="23" s="1"/>
  <c r="AF96" i="23"/>
  <c r="E96" i="23" s="1"/>
  <c r="U95" i="23"/>
  <c r="CE95" i="1" s="1"/>
  <c r="K95" i="23"/>
  <c r="AE96" i="23"/>
  <c r="S95" i="23"/>
  <c r="CD95" i="1" s="1"/>
  <c r="F95" i="23"/>
  <c r="AP97" i="23" s="1"/>
  <c r="AO96" i="23"/>
  <c r="T96" i="23"/>
  <c r="AM95" i="23"/>
  <c r="CC95" i="1" s="1"/>
  <c r="R95" i="23"/>
  <c r="AJ96" i="23"/>
  <c r="Q96" i="23" s="1"/>
  <c r="B96" i="23"/>
  <c r="BX96" i="1" s="1"/>
  <c r="AS96" i="23"/>
  <c r="BB63" i="23"/>
  <c r="F64" i="23"/>
  <c r="F67" i="23"/>
  <c r="BB73" i="23"/>
  <c r="BD74" i="23"/>
  <c r="K71" i="23"/>
  <c r="U71" i="23"/>
  <c r="CE71" i="1" s="1"/>
  <c r="BC76" i="23"/>
  <c r="BE77" i="23"/>
  <c r="BE80" i="23"/>
  <c r="BC79" i="23"/>
  <c r="BF90" i="23"/>
  <c r="BB90" i="23"/>
  <c r="BD91" i="23"/>
  <c r="BF89" i="23"/>
  <c r="BF88" i="23"/>
  <c r="AS97" i="23"/>
  <c r="B97" i="23"/>
  <c r="BX97" i="1" s="1"/>
  <c r="T97" i="23"/>
  <c r="S96" i="23"/>
  <c r="CD96" i="1" s="1"/>
  <c r="AI97" i="23"/>
  <c r="X96" i="23"/>
  <c r="AN96" i="23" s="1"/>
  <c r="AE97" i="23"/>
  <c r="U96" i="23"/>
  <c r="CE96" i="1" s="1"/>
  <c r="AO97" i="23"/>
  <c r="F96" i="23"/>
  <c r="AM96" i="23"/>
  <c r="CC96" i="1" s="1"/>
  <c r="R96" i="23"/>
  <c r="K96" i="23"/>
  <c r="AF97" i="23"/>
  <c r="E97" i="23" s="1"/>
  <c r="AP101" i="23"/>
  <c r="AB99" i="23"/>
  <c r="AW97" i="23"/>
  <c r="V97" i="23" s="1"/>
  <c r="F78" i="23"/>
  <c r="R80" i="23"/>
  <c r="BB86" i="23"/>
  <c r="BD87" i="23"/>
  <c r="BF85" i="23"/>
  <c r="BF86" i="23"/>
  <c r="R84" i="23"/>
  <c r="BE91" i="23"/>
  <c r="BE93" i="23"/>
  <c r="BC90" i="23"/>
  <c r="BB100" i="23"/>
  <c r="BF100" i="23"/>
  <c r="BD101" i="23"/>
  <c r="F77" i="23"/>
  <c r="BD84" i="23"/>
  <c r="BC85" i="23"/>
  <c r="K81" i="23"/>
  <c r="BD81" i="23"/>
  <c r="BB88" i="23"/>
  <c r="BD89" i="23"/>
  <c r="BE89" i="23"/>
  <c r="BC89" i="23"/>
  <c r="BE90" i="23"/>
  <c r="K85" i="23"/>
  <c r="BC88" i="23"/>
  <c r="BD95" i="23"/>
  <c r="BF94" i="23"/>
  <c r="BB93" i="23"/>
  <c r="BB94" i="23"/>
  <c r="R77" i="23"/>
  <c r="K78" i="23"/>
  <c r="K80" i="23"/>
  <c r="K84" i="23"/>
  <c r="BB84" i="23"/>
  <c r="BC94" i="23"/>
  <c r="BE95" i="23"/>
  <c r="R92" i="23"/>
  <c r="F92" i="23"/>
  <c r="K92" i="23"/>
  <c r="BE79" i="23"/>
  <c r="BB91" i="23"/>
  <c r="BB99" i="23"/>
  <c r="BB98" i="23"/>
  <c r="BF98" i="23"/>
  <c r="BB97" i="23"/>
  <c r="AJ97" i="23"/>
  <c r="Q97" i="23" s="1"/>
  <c r="BF82" i="23"/>
  <c r="BB82" i="23"/>
  <c r="BF87" i="23"/>
  <c r="BD88" i="23"/>
  <c r="K83" i="23"/>
  <c r="AC84" i="23" s="1"/>
  <c r="F83" i="23"/>
  <c r="BC83" i="23"/>
  <c r="BC91" i="23"/>
  <c r="BF91" i="23"/>
  <c r="AB100" i="23"/>
  <c r="BD105" i="23"/>
  <c r="BF104" i="23"/>
  <c r="BB104" i="23"/>
  <c r="R86" i="23"/>
  <c r="F91" i="23"/>
  <c r="AB92" i="23" s="1"/>
  <c r="BE92" i="23"/>
  <c r="R93" i="23"/>
  <c r="BD96" i="23"/>
  <c r="D105" i="23"/>
  <c r="BF96" i="23"/>
  <c r="BD97" i="23"/>
  <c r="AF98" i="23"/>
  <c r="E98" i="23" s="1"/>
  <c r="U97" i="23"/>
  <c r="CE97" i="1" s="1"/>
  <c r="K97" i="23"/>
  <c r="AO98" i="23"/>
  <c r="AE98" i="23"/>
  <c r="AM97" i="23"/>
  <c r="CC97" i="1" s="1"/>
  <c r="AI98" i="23"/>
  <c r="R82" i="23"/>
  <c r="BF93" i="23"/>
  <c r="R90" i="23"/>
  <c r="K91" i="23"/>
  <c r="BE98" i="23"/>
  <c r="BD99" i="23"/>
  <c r="BF97" i="23"/>
  <c r="K94" i="23"/>
  <c r="R94" i="23"/>
  <c r="BF101" i="23"/>
  <c r="BD102" i="23"/>
  <c r="BB101" i="23"/>
  <c r="AJ98" i="23"/>
  <c r="Q98" i="23" s="1"/>
  <c r="K88" i="23"/>
  <c r="BC93" i="23"/>
  <c r="BD94" i="23"/>
  <c r="AB95" i="23"/>
  <c r="BF102" i="23"/>
  <c r="BB102" i="23"/>
  <c r="BD103" i="23"/>
  <c r="B98" i="23"/>
  <c r="BX98" i="1" s="1"/>
  <c r="T98" i="23"/>
  <c r="BC92" i="23"/>
  <c r="BE94" i="23"/>
  <c r="BB96" i="23"/>
  <c r="BC98" i="23"/>
  <c r="AE102" i="23"/>
  <c r="AW102" i="23"/>
  <c r="V102" i="23" s="1"/>
  <c r="B102" i="23"/>
  <c r="BX102" i="1" s="1"/>
  <c r="R101" i="23"/>
  <c r="T102" i="23"/>
  <c r="F101" i="23"/>
  <c r="U101" i="23"/>
  <c r="CE101" i="1" s="1"/>
  <c r="K101" i="23"/>
  <c r="AJ102" i="23"/>
  <c r="Q102" i="23" s="1"/>
  <c r="AI102" i="23"/>
  <c r="S101" i="23"/>
  <c r="CD101" i="1" s="1"/>
  <c r="AF102" i="23"/>
  <c r="E102" i="23" s="1"/>
  <c r="AM101" i="23"/>
  <c r="CC101" i="1" s="1"/>
  <c r="BD98" i="23"/>
  <c r="BC100" i="23"/>
  <c r="BE101" i="23"/>
  <c r="BE103" i="23"/>
  <c r="S98" i="23"/>
  <c r="CD98" i="1" s="1"/>
  <c r="AW99" i="23"/>
  <c r="V99" i="23" s="1"/>
  <c r="T100" i="23"/>
  <c r="BD107" i="23"/>
  <c r="BC99" i="23"/>
  <c r="BE102" i="23"/>
  <c r="K98" i="23"/>
  <c r="U99" i="23"/>
  <c r="CE99" i="1" s="1"/>
  <c r="CO99" i="1" s="1"/>
  <c r="BC104" i="23"/>
  <c r="BE105" i="23"/>
  <c r="AW100" i="23"/>
  <c r="V100" i="23" s="1"/>
  <c r="BC105" i="23"/>
  <c r="AI99" i="23"/>
  <c r="X98" i="23"/>
  <c r="AN98" i="23" s="1"/>
  <c r="AE99" i="23"/>
  <c r="B100" i="23"/>
  <c r="BX100" i="1" s="1"/>
  <c r="BB107" i="23"/>
  <c r="BF107" i="23"/>
  <c r="BC103" i="23"/>
  <c r="BE104" i="23"/>
  <c r="K99" i="23"/>
  <c r="AS99" i="23"/>
  <c r="BF105" i="23"/>
  <c r="BD106" i="23"/>
  <c r="BE108" i="23"/>
  <c r="BC107" i="23"/>
  <c r="BB109" i="23"/>
  <c r="BF109" i="23"/>
  <c r="BD108" i="23"/>
  <c r="AE100" i="23"/>
  <c r="S99" i="23"/>
  <c r="CD99" i="1" s="1"/>
  <c r="J100" i="23"/>
  <c r="AM99" i="23"/>
  <c r="CC99" i="1" s="1"/>
  <c r="AJ99" i="23"/>
  <c r="Q99" i="23" s="1"/>
  <c r="AO100" i="23"/>
  <c r="BD109" i="23"/>
  <c r="BF108" i="23"/>
  <c r="BB108" i="23"/>
  <c r="BF106" i="23"/>
  <c r="X109" i="23"/>
  <c r="AN109" i="23" s="1"/>
  <c r="AM109" i="23"/>
  <c r="CC109" i="1" s="1"/>
  <c r="AF110" i="23"/>
  <c r="AE110" i="23"/>
  <c r="U109" i="23"/>
  <c r="CE109" i="1" s="1"/>
  <c r="CO109" i="1" s="1"/>
  <c r="K109" i="23"/>
  <c r="F109" i="23"/>
  <c r="AJ110" i="23"/>
  <c r="BD104" i="23"/>
  <c r="BF103" i="23"/>
  <c r="R100" i="23"/>
  <c r="B101" i="23"/>
  <c r="BX101" i="1" s="1"/>
  <c r="AS101" i="23"/>
  <c r="BE107" i="23"/>
  <c r="X102" i="23"/>
  <c r="AN102" i="23" s="1"/>
  <c r="F104" i="23"/>
  <c r="S104" i="23"/>
  <c r="CD104" i="1" s="1"/>
  <c r="AO104" i="23"/>
  <c r="U105" i="23"/>
  <c r="CE105" i="1" s="1"/>
  <c r="D107" i="23"/>
  <c r="R108" i="23"/>
  <c r="S105" i="23"/>
  <c r="CD105" i="1" s="1"/>
  <c r="AI106" i="23"/>
  <c r="X105" i="23"/>
  <c r="AN105" i="23" s="1"/>
  <c r="AW106" i="23"/>
  <c r="V106" i="23" s="1"/>
  <c r="BC102" i="23"/>
  <c r="AO101" i="23"/>
  <c r="K103" i="23"/>
  <c r="AF103" i="23"/>
  <c r="AI105" i="23"/>
  <c r="X104" i="23"/>
  <c r="AN104" i="23" s="1"/>
  <c r="AF105" i="23"/>
  <c r="E105" i="23" s="1"/>
  <c r="U104" i="23"/>
  <c r="CE104" i="1" s="1"/>
  <c r="CO104" i="1" s="1"/>
  <c r="K104" i="23"/>
  <c r="B105" i="23"/>
  <c r="BX105" i="1" s="1"/>
  <c r="AB108" i="23"/>
  <c r="K108" i="23"/>
  <c r="K102" i="23"/>
  <c r="U102" i="23"/>
  <c r="CE102" i="1" s="1"/>
  <c r="B103" i="23"/>
  <c r="BX103" i="1" s="1"/>
  <c r="AF104" i="23"/>
  <c r="E104" i="23" s="1"/>
  <c r="AS104" i="23"/>
  <c r="B104" i="23"/>
  <c r="BX104" i="1" s="1"/>
  <c r="R103" i="23"/>
  <c r="BB103" i="23"/>
  <c r="AJ104" i="23"/>
  <c r="Q104" i="23" s="1"/>
  <c r="T106" i="23"/>
  <c r="AE106" i="23"/>
  <c r="AO106" i="23"/>
  <c r="AF109" i="23"/>
  <c r="E109" i="23" s="1"/>
  <c r="AE109" i="23"/>
  <c r="D109" i="23" s="1"/>
  <c r="AS109" i="23"/>
  <c r="B109" i="23"/>
  <c r="BX109" i="1" s="1"/>
  <c r="AJ109" i="23"/>
  <c r="Q109" i="23" s="1"/>
  <c r="T109" i="23"/>
  <c r="F108" i="23"/>
  <c r="AS103" i="23"/>
  <c r="AM102" i="23"/>
  <c r="CC102" i="1" s="1"/>
  <c r="AI103" i="23"/>
  <c r="R105" i="23"/>
  <c r="AM105" i="23"/>
  <c r="CC105" i="1" s="1"/>
  <c r="AF106" i="23"/>
  <c r="E106" i="23" s="1"/>
  <c r="S106" i="23"/>
  <c r="CD106" i="1" s="1"/>
  <c r="AO108" i="23"/>
  <c r="AO107" i="23"/>
  <c r="AB82" i="23" l="1"/>
  <c r="BB20" i="23"/>
  <c r="AB74" i="23"/>
  <c r="AB62" i="23"/>
  <c r="BE15" i="23"/>
  <c r="AB105" i="23"/>
  <c r="AB83" i="23"/>
  <c r="AR108" i="23"/>
  <c r="AR93" i="23"/>
  <c r="AQ70" i="23"/>
  <c r="AB107" i="23"/>
  <c r="AQ76" i="23"/>
  <c r="AP89" i="23"/>
  <c r="AD71" i="23"/>
  <c r="AB90" i="23"/>
  <c r="AD70" i="23"/>
  <c r="AD77" i="23"/>
  <c r="AC68" i="23"/>
  <c r="AC69" i="23"/>
  <c r="AP88" i="23"/>
  <c r="BG108" i="23"/>
  <c r="AG10" i="23"/>
  <c r="AQ109" i="23"/>
  <c r="AP75" i="23"/>
  <c r="AR77" i="23"/>
  <c r="AB75" i="23"/>
  <c r="AC102" i="23"/>
  <c r="AD67" i="23"/>
  <c r="AQ79" i="23"/>
  <c r="AD69" i="23"/>
  <c r="AR113" i="23"/>
  <c r="AL100" i="23"/>
  <c r="AQ67" i="23"/>
  <c r="AC81" i="23"/>
  <c r="AC91" i="23"/>
  <c r="AR111" i="23"/>
  <c r="BK102" i="23"/>
  <c r="AR79" i="23"/>
  <c r="AB86" i="23"/>
  <c r="AL107" i="23"/>
  <c r="AC77" i="23"/>
  <c r="AR71" i="23"/>
  <c r="AQ80" i="23"/>
  <c r="AD101" i="23"/>
  <c r="AC78" i="23"/>
  <c r="AD68" i="23"/>
  <c r="AP65" i="23"/>
  <c r="AR101" i="23"/>
  <c r="AD90" i="23"/>
  <c r="AD100" i="23"/>
  <c r="AR70" i="23"/>
  <c r="AR69" i="23"/>
  <c r="AD99" i="23"/>
  <c r="AL108" i="23"/>
  <c r="AL101" i="23"/>
  <c r="AB104" i="23"/>
  <c r="AP84" i="23"/>
  <c r="AP102" i="23"/>
  <c r="AB84" i="23"/>
  <c r="BD21" i="23"/>
  <c r="BI105" i="23"/>
  <c r="BG109" i="23"/>
  <c r="AL105" i="23"/>
  <c r="AQ93" i="23"/>
  <c r="AQ71" i="23"/>
  <c r="BF20" i="23"/>
  <c r="AK104" i="23"/>
  <c r="BE40" i="23"/>
  <c r="BF37" i="23"/>
  <c r="BI106" i="23"/>
  <c r="AP77" i="23"/>
  <c r="AB96" i="23"/>
  <c r="AD75" i="23"/>
  <c r="BI104" i="23"/>
  <c r="BK109" i="23"/>
  <c r="AL106" i="23"/>
  <c r="AP94" i="23"/>
  <c r="AP93" i="23"/>
  <c r="AR82" i="23"/>
  <c r="AR110" i="23"/>
  <c r="AL109" i="23"/>
  <c r="AD91" i="23"/>
  <c r="AL99" i="23"/>
  <c r="AP67" i="23"/>
  <c r="AB109" i="23"/>
  <c r="AP107" i="23"/>
  <c r="AL97" i="23"/>
  <c r="AR80" i="23"/>
  <c r="AB88" i="23"/>
  <c r="AL96" i="23"/>
  <c r="AR103" i="23"/>
  <c r="AL98" i="23"/>
  <c r="AP110" i="23"/>
  <c r="AL102" i="23"/>
  <c r="AR73" i="23"/>
  <c r="I99" i="23"/>
  <c r="BI100" i="23"/>
  <c r="AQ85" i="23"/>
  <c r="AC83" i="23"/>
  <c r="AC89" i="23"/>
  <c r="AQ91" i="23"/>
  <c r="AC88" i="23"/>
  <c r="AQ90" i="23"/>
  <c r="BA18" i="23"/>
  <c r="BI108" i="23"/>
  <c r="I107" i="23"/>
  <c r="AK107" i="23" s="1"/>
  <c r="AR97" i="23"/>
  <c r="AD95" i="23"/>
  <c r="AR90" i="23"/>
  <c r="AD88" i="23"/>
  <c r="AP78" i="23"/>
  <c r="AB76" i="23"/>
  <c r="AP76" i="23"/>
  <c r="AP96" i="23"/>
  <c r="AB94" i="23"/>
  <c r="AB79" i="23"/>
  <c r="AP81" i="23"/>
  <c r="AP80" i="23"/>
  <c r="AP79" i="23"/>
  <c r="AB78" i="23"/>
  <c r="AP100" i="23"/>
  <c r="AB98" i="23"/>
  <c r="AP98" i="23"/>
  <c r="AQ103" i="23"/>
  <c r="AC101" i="23"/>
  <c r="AQ113" i="23"/>
  <c r="AC111" i="23"/>
  <c r="BK103" i="23"/>
  <c r="P102" i="23"/>
  <c r="AD103" i="23"/>
  <c r="AR105" i="23"/>
  <c r="AQ98" i="23"/>
  <c r="AC96" i="23"/>
  <c r="AC95" i="23"/>
  <c r="AQ97" i="23"/>
  <c r="AC93" i="23"/>
  <c r="AQ95" i="23"/>
  <c r="AC92" i="23"/>
  <c r="AQ94" i="23"/>
  <c r="AR89" i="23"/>
  <c r="AD87" i="23"/>
  <c r="AR83" i="23"/>
  <c r="AD81" i="23"/>
  <c r="AD80" i="23"/>
  <c r="AQ66" i="23"/>
  <c r="AC64" i="23"/>
  <c r="AQ111" i="23"/>
  <c r="BK107" i="23"/>
  <c r="P106" i="23"/>
  <c r="BI101" i="23"/>
  <c r="I100" i="23"/>
  <c r="BI107" i="23"/>
  <c r="AP73" i="23"/>
  <c r="AB71" i="23"/>
  <c r="AR96" i="23"/>
  <c r="AD94" i="23"/>
  <c r="AD93" i="23"/>
  <c r="AR95" i="23"/>
  <c r="AC62" i="23"/>
  <c r="AQ64" i="23"/>
  <c r="BG99" i="23"/>
  <c r="D98" i="23"/>
  <c r="AR99" i="23"/>
  <c r="AD97" i="23"/>
  <c r="AQ65" i="23"/>
  <c r="AC63" i="23"/>
  <c r="P105" i="23"/>
  <c r="AK105" i="23" s="1"/>
  <c r="BK106" i="23"/>
  <c r="AR84" i="23"/>
  <c r="AD82" i="23"/>
  <c r="AD63" i="23"/>
  <c r="AR65" i="23"/>
  <c r="BA41" i="23"/>
  <c r="BE42" i="23" s="1"/>
  <c r="BC41" i="23"/>
  <c r="AQ74" i="23"/>
  <c r="AC72" i="23"/>
  <c r="AQ72" i="23"/>
  <c r="AR94" i="23"/>
  <c r="AD92" i="23"/>
  <c r="AP108" i="23"/>
  <c r="AB106" i="23"/>
  <c r="BG105" i="23"/>
  <c r="AC100" i="23"/>
  <c r="AQ102" i="23"/>
  <c r="AD106" i="23"/>
  <c r="AQ101" i="23"/>
  <c r="AC99" i="23"/>
  <c r="AQ89" i="23"/>
  <c r="AC87" i="23"/>
  <c r="AR100" i="23"/>
  <c r="AD98" i="23"/>
  <c r="BK98" i="23"/>
  <c r="P97" i="23"/>
  <c r="D96" i="23"/>
  <c r="BG97" i="23"/>
  <c r="BK101" i="23"/>
  <c r="AB81" i="23"/>
  <c r="AP83" i="23"/>
  <c r="AB64" i="23"/>
  <c r="AP66" i="23"/>
  <c r="AB72" i="23"/>
  <c r="AP74" i="23"/>
  <c r="AD62" i="23"/>
  <c r="AR64" i="23"/>
  <c r="BA24" i="23"/>
  <c r="BE25" i="23" s="1"/>
  <c r="P103" i="23"/>
  <c r="AK103" i="23" s="1"/>
  <c r="BK104" i="23"/>
  <c r="AQ108" i="23"/>
  <c r="AC106" i="23"/>
  <c r="AD84" i="23"/>
  <c r="AR85" i="23"/>
  <c r="AR86" i="23"/>
  <c r="AD83" i="23"/>
  <c r="AQ112" i="23"/>
  <c r="AC110" i="23"/>
  <c r="AR112" i="23"/>
  <c r="AD110" i="23"/>
  <c r="AD109" i="23"/>
  <c r="AC109" i="23"/>
  <c r="AK109" i="23"/>
  <c r="AR107" i="23"/>
  <c r="AD105" i="23"/>
  <c r="AR106" i="23"/>
  <c r="AP113" i="23"/>
  <c r="AB111" i="23"/>
  <c r="BK105" i="23"/>
  <c r="AP105" i="23"/>
  <c r="AB103" i="23"/>
  <c r="BG102" i="23"/>
  <c r="AQ92" i="23"/>
  <c r="AC90" i="23"/>
  <c r="P98" i="23"/>
  <c r="BK99" i="23"/>
  <c r="BG106" i="23"/>
  <c r="AP87" i="23"/>
  <c r="AB85" i="23"/>
  <c r="AP85" i="23"/>
  <c r="AC80" i="23"/>
  <c r="AC79" i="23"/>
  <c r="AQ82" i="23"/>
  <c r="AR88" i="23"/>
  <c r="AD86" i="23"/>
  <c r="AP82" i="23"/>
  <c r="AB80" i="23"/>
  <c r="AQ99" i="23"/>
  <c r="AC97" i="23"/>
  <c r="AP91" i="23"/>
  <c r="AB89" i="23"/>
  <c r="AP90" i="23"/>
  <c r="AR74" i="23"/>
  <c r="AD72" i="23"/>
  <c r="AR72" i="23"/>
  <c r="AR78" i="23"/>
  <c r="AD76" i="23"/>
  <c r="AC67" i="23"/>
  <c r="AQ69" i="23"/>
  <c r="AQ68" i="23"/>
  <c r="AC66" i="23"/>
  <c r="AB65" i="23"/>
  <c r="BC40" i="23"/>
  <c r="BE41" i="23"/>
  <c r="BF12" i="23"/>
  <c r="AP112" i="23"/>
  <c r="AB110" i="23"/>
  <c r="D106" i="23"/>
  <c r="BG107" i="23"/>
  <c r="AL104" i="23"/>
  <c r="E103" i="23"/>
  <c r="AL103" i="23" s="1"/>
  <c r="BG104" i="23"/>
  <c r="D100" i="23"/>
  <c r="BG101" i="23"/>
  <c r="AP111" i="23"/>
  <c r="AP95" i="23"/>
  <c r="AB93" i="23"/>
  <c r="AQ87" i="23"/>
  <c r="AC85" i="23"/>
  <c r="AP86" i="23"/>
  <c r="AC94" i="23"/>
  <c r="AQ96" i="23"/>
  <c r="AR81" i="23"/>
  <c r="AD79" i="23"/>
  <c r="AQ100" i="23"/>
  <c r="AC98" i="23"/>
  <c r="AP71" i="23"/>
  <c r="AB69" i="23"/>
  <c r="AP104" i="23"/>
  <c r="AR75" i="23"/>
  <c r="AD73" i="23"/>
  <c r="AP72" i="23"/>
  <c r="AB70" i="23"/>
  <c r="AR91" i="23"/>
  <c r="AD89" i="23"/>
  <c r="AB63" i="23"/>
  <c r="AZ46" i="23"/>
  <c r="BB47" i="23" s="1"/>
  <c r="BB11" i="23"/>
  <c r="AZ21" i="23"/>
  <c r="BD22" i="23" s="1"/>
  <c r="BF28" i="23"/>
  <c r="BD11" i="23"/>
  <c r="AR109" i="23"/>
  <c r="AD107" i="23"/>
  <c r="AC105" i="23"/>
  <c r="AQ107" i="23"/>
  <c r="AD102" i="23"/>
  <c r="AR104" i="23"/>
  <c r="AR102" i="23"/>
  <c r="AD104" i="23"/>
  <c r="D99" i="23"/>
  <c r="BG100" i="23"/>
  <c r="AQ110" i="23"/>
  <c r="AQ105" i="23"/>
  <c r="AC103" i="23"/>
  <c r="AQ104" i="23"/>
  <c r="AR92" i="23"/>
  <c r="AQ88" i="23"/>
  <c r="AC86" i="23"/>
  <c r="AC82" i="23"/>
  <c r="AQ84" i="23"/>
  <c r="BI97" i="23"/>
  <c r="I96" i="23"/>
  <c r="AB102" i="23"/>
  <c r="AP64" i="23"/>
  <c r="AB68" i="23"/>
  <c r="AQ83" i="23"/>
  <c r="BC24" i="23"/>
  <c r="BB12" i="23"/>
  <c r="BD12" i="23"/>
  <c r="AZ12" i="23"/>
  <c r="Y10" i="23"/>
  <c r="D102" i="23"/>
  <c r="BG103" i="23"/>
  <c r="I98" i="23"/>
  <c r="BI99" i="23"/>
  <c r="BI98" i="23"/>
  <c r="I97" i="23"/>
  <c r="BG98" i="23"/>
  <c r="D97" i="23"/>
  <c r="AQ86" i="23"/>
  <c r="AQ75" i="23"/>
  <c r="AC73" i="23"/>
  <c r="AP99" i="23"/>
  <c r="AB97" i="23"/>
  <c r="P96" i="23"/>
  <c r="BK97" i="23"/>
  <c r="AR76" i="23"/>
  <c r="AD74" i="23"/>
  <c r="AR68" i="23"/>
  <c r="AD66" i="23"/>
  <c r="AR67" i="23"/>
  <c r="AD65" i="23"/>
  <c r="AQ77" i="23"/>
  <c r="AC76" i="23"/>
  <c r="AQ78" i="23"/>
  <c r="AC75" i="23"/>
  <c r="AR87" i="23"/>
  <c r="AP70" i="23"/>
  <c r="AR66" i="23"/>
  <c r="AD64" i="23"/>
  <c r="BB46" i="23"/>
  <c r="BA33" i="23"/>
  <c r="BC36" i="23" s="1"/>
  <c r="BE33" i="23"/>
  <c r="BC33" i="23"/>
  <c r="AZ37" i="23"/>
  <c r="BF10" i="23"/>
  <c r="BF11" i="23"/>
  <c r="BI109" i="23"/>
  <c r="I108" i="23"/>
  <c r="AK108" i="23" s="1"/>
  <c r="AQ106" i="23"/>
  <c r="AC104" i="23"/>
  <c r="BI102" i="23"/>
  <c r="I101" i="23"/>
  <c r="AK101" i="23" s="1"/>
  <c r="BK100" i="23"/>
  <c r="P99" i="23"/>
  <c r="BI103" i="23"/>
  <c r="I102" i="23"/>
  <c r="AR98" i="23"/>
  <c r="AD96" i="23"/>
  <c r="AP103" i="23"/>
  <c r="AD78" i="23"/>
  <c r="AP68" i="23"/>
  <c r="AB66" i="23"/>
  <c r="AQ81" i="23"/>
  <c r="AC71" i="23"/>
  <c r="AQ73" i="23"/>
  <c r="AC70" i="23"/>
  <c r="AD85" i="23"/>
  <c r="AP69" i="23"/>
  <c r="AB67" i="23"/>
  <c r="BB21" i="23"/>
  <c r="BF21" i="23"/>
  <c r="AZ28" i="23"/>
  <c r="BB10" i="23"/>
  <c r="BF46" i="23"/>
  <c r="H8" i="23"/>
  <c r="AP106" i="23"/>
  <c r="BA15" i="23"/>
  <c r="BF13" i="23" l="1"/>
  <c r="AZ13" i="23"/>
  <c r="BA16" i="23"/>
  <c r="BC18" i="23" s="1"/>
  <c r="BD47" i="23"/>
  <c r="BD13" i="23"/>
  <c r="AK100" i="23"/>
  <c r="AX10" i="23"/>
  <c r="AY10" i="23"/>
  <c r="BE36" i="23"/>
  <c r="BC35" i="23"/>
  <c r="BC42" i="23"/>
  <c r="BE38" i="23"/>
  <c r="BC37" i="23"/>
  <c r="AK102" i="23"/>
  <c r="AK97" i="23"/>
  <c r="AK96" i="23"/>
  <c r="BE35" i="23"/>
  <c r="BE23" i="23"/>
  <c r="BF14" i="23"/>
  <c r="BB14" i="23"/>
  <c r="AK106" i="23"/>
  <c r="BA42" i="23"/>
  <c r="AK98" i="23"/>
  <c r="AZ38" i="23"/>
  <c r="BB38" i="23"/>
  <c r="BF38" i="23"/>
  <c r="BD38" i="23"/>
  <c r="BC38" i="23"/>
  <c r="BE39" i="23"/>
  <c r="BE34" i="23"/>
  <c r="BC34" i="23"/>
  <c r="BE37" i="23"/>
  <c r="AZ29" i="23"/>
  <c r="BD30" i="23" s="1"/>
  <c r="BD29" i="23"/>
  <c r="BB29" i="23"/>
  <c r="BF29" i="23"/>
  <c r="AZ47" i="23"/>
  <c r="BD48" i="23" s="1"/>
  <c r="BF47" i="23"/>
  <c r="BD14" i="23"/>
  <c r="BE16" i="23"/>
  <c r="BC16" i="23"/>
  <c r="AE10" i="23"/>
  <c r="AF10" i="23"/>
  <c r="BB13" i="23"/>
  <c r="BE24" i="23"/>
  <c r="BC23" i="23"/>
  <c r="J10" i="23"/>
  <c r="AK99" i="23"/>
  <c r="AZ22" i="23"/>
  <c r="BF24" i="23" s="1"/>
  <c r="BB22" i="23"/>
  <c r="BF22" i="23"/>
  <c r="BA25" i="23"/>
  <c r="BC26" i="23" s="1"/>
  <c r="BC25" i="23"/>
  <c r="BC22" i="23"/>
  <c r="BE21" i="23" l="1"/>
  <c r="BE22" i="23"/>
  <c r="AZ14" i="23"/>
  <c r="BD19" i="23" s="1"/>
  <c r="BC19" i="23"/>
  <c r="BE19" i="23"/>
  <c r="BE17" i="23"/>
  <c r="BC17" i="23"/>
  <c r="BE18" i="23"/>
  <c r="BE20" i="23"/>
  <c r="BC20" i="23"/>
  <c r="BC21" i="23"/>
  <c r="BF30" i="23"/>
  <c r="BD27" i="23"/>
  <c r="BE27" i="23"/>
  <c r="BB30" i="23"/>
  <c r="BE30" i="23"/>
  <c r="BC29" i="23"/>
  <c r="BF23" i="23"/>
  <c r="AZ30" i="23"/>
  <c r="BF31" i="23" s="1"/>
  <c r="BB27" i="23"/>
  <c r="BD28" i="23"/>
  <c r="BF27" i="23"/>
  <c r="BF25" i="23"/>
  <c r="BB24" i="23"/>
  <c r="BE43" i="23"/>
  <c r="BC30" i="23"/>
  <c r="BE31" i="23"/>
  <c r="BC28" i="23"/>
  <c r="BE28" i="23"/>
  <c r="BE29" i="23"/>
  <c r="BE26" i="23"/>
  <c r="BD39" i="23"/>
  <c r="BD25" i="23"/>
  <c r="BB26" i="23"/>
  <c r="I10" i="23"/>
  <c r="K10" i="23" s="1"/>
  <c r="BI11" i="23" s="1"/>
  <c r="D10" i="23"/>
  <c r="AI10" i="23"/>
  <c r="AZ39" i="23"/>
  <c r="BB41" i="23" s="1"/>
  <c r="BD23" i="23"/>
  <c r="E10" i="23"/>
  <c r="AJ10" i="23"/>
  <c r="Q10" i="23" s="1"/>
  <c r="BA43" i="23"/>
  <c r="BE44" i="23" s="1"/>
  <c r="BC43" i="23"/>
  <c r="BF26" i="23"/>
  <c r="BF39" i="23"/>
  <c r="BB23" i="23"/>
  <c r="BD26" i="23"/>
  <c r="BC27" i="23"/>
  <c r="BD24" i="23"/>
  <c r="AZ48" i="23"/>
  <c r="BF48" i="23"/>
  <c r="BB48" i="23"/>
  <c r="BB25" i="23"/>
  <c r="BB39" i="23"/>
  <c r="BF18" i="23" l="1"/>
  <c r="BD42" i="23"/>
  <c r="BB18" i="23"/>
  <c r="BB19" i="23"/>
  <c r="BD20" i="23"/>
  <c r="BF19" i="23"/>
  <c r="BF15" i="23"/>
  <c r="BD17" i="23"/>
  <c r="BD16" i="23"/>
  <c r="BD15" i="23"/>
  <c r="BB16" i="23"/>
  <c r="BD18" i="23"/>
  <c r="BF16" i="23"/>
  <c r="BB15" i="23"/>
  <c r="BB17" i="23"/>
  <c r="BF17" i="23"/>
  <c r="BD43" i="23"/>
  <c r="BB40" i="23"/>
  <c r="BF40" i="23"/>
  <c r="BF43" i="23"/>
  <c r="BD44" i="23"/>
  <c r="BB43" i="23"/>
  <c r="AZ49" i="23"/>
  <c r="BD54" i="23" s="1"/>
  <c r="BF49" i="23"/>
  <c r="BA44" i="23"/>
  <c r="BE49" i="23" s="1"/>
  <c r="BC44" i="23"/>
  <c r="BB44" i="23"/>
  <c r="BD45" i="23"/>
  <c r="BF44" i="23"/>
  <c r="AC11" i="23"/>
  <c r="Z11" i="23" s="1"/>
  <c r="AQ12" i="23"/>
  <c r="AU10" i="23"/>
  <c r="AZ31" i="23"/>
  <c r="BD34" i="23" s="1"/>
  <c r="BD31" i="23"/>
  <c r="AL10" i="23"/>
  <c r="BB49" i="23"/>
  <c r="BB42" i="23"/>
  <c r="BF42" i="23"/>
  <c r="BD41" i="23"/>
  <c r="P10" i="23"/>
  <c r="R10" i="23" s="1"/>
  <c r="BD49" i="23"/>
  <c r="BD40" i="23"/>
  <c r="BF41" i="23"/>
  <c r="F10" i="23"/>
  <c r="AT10" i="23" s="1"/>
  <c r="BB31" i="23"/>
  <c r="BB52" i="23" l="1"/>
  <c r="BF51" i="23"/>
  <c r="BE46" i="23"/>
  <c r="BE45" i="23"/>
  <c r="BE47" i="23"/>
  <c r="BF52" i="23"/>
  <c r="BF53" i="23"/>
  <c r="BF50" i="23"/>
  <c r="BB50" i="23"/>
  <c r="BB53" i="23"/>
  <c r="BB51" i="23"/>
  <c r="BC48" i="23"/>
  <c r="BB36" i="23"/>
  <c r="BD37" i="23"/>
  <c r="BF36" i="23"/>
  <c r="BB33" i="23"/>
  <c r="BB32" i="23"/>
  <c r="BF32" i="23"/>
  <c r="BF33" i="23"/>
  <c r="BF34" i="23"/>
  <c r="BD32" i="23"/>
  <c r="BD35" i="23"/>
  <c r="BD36" i="23"/>
  <c r="AK10" i="23"/>
  <c r="B10" i="23" s="1"/>
  <c r="BX10" i="1" s="1"/>
  <c r="BB35" i="23"/>
  <c r="AB11" i="23"/>
  <c r="Y11" i="23" s="1"/>
  <c r="AP12" i="23"/>
  <c r="BG11" i="23"/>
  <c r="BF35" i="23"/>
  <c r="H11" i="23"/>
  <c r="BZ11" i="1" s="1"/>
  <c r="BB34" i="23"/>
  <c r="BC49" i="23"/>
  <c r="BE50" i="23"/>
  <c r="BC46" i="23"/>
  <c r="BC45" i="23"/>
  <c r="BC47" i="23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E48" i="23"/>
  <c r="BD52" i="23"/>
  <c r="BD33" i="23"/>
  <c r="C11" i="23" l="1"/>
  <c r="BY11" i="1" s="1"/>
  <c r="AN10" i="23"/>
  <c r="AM10" i="23" s="1"/>
  <c r="CC10" i="1" s="1"/>
  <c r="S10" i="23"/>
  <c r="O11" i="23"/>
  <c r="CA11" i="1" s="1"/>
  <c r="AW10" i="23" l="1"/>
  <c r="V10" i="23" s="1"/>
  <c r="CD10" i="1"/>
  <c r="U10" i="23"/>
  <c r="CE10" i="1" s="1"/>
  <c r="AO11" i="23" l="1"/>
  <c r="BH11" i="23" s="1"/>
  <c r="AF11" i="23" s="1"/>
  <c r="E11" i="23" s="1"/>
  <c r="AS11" i="23" l="1"/>
  <c r="BJ11" i="23"/>
  <c r="BL11" i="23"/>
  <c r="BM11" i="23"/>
  <c r="AE11" i="23"/>
  <c r="AX11" i="23" l="1"/>
  <c r="AY11" i="23"/>
  <c r="AH11" i="23"/>
  <c r="AI11" i="23" s="1"/>
  <c r="AG11" i="23"/>
  <c r="I11" i="23" s="1"/>
  <c r="K11" i="23" s="1"/>
  <c r="AU11" i="23" s="1"/>
  <c r="BN11" i="23"/>
  <c r="BO11" i="23"/>
  <c r="D11" i="23"/>
  <c r="J11" i="23" l="1"/>
  <c r="AJ11" i="23"/>
  <c r="Q11" i="23" s="1"/>
  <c r="AC12" i="23"/>
  <c r="Z12" i="23" s="1"/>
  <c r="AQ13" i="23"/>
  <c r="BI12" i="23"/>
  <c r="AL11" i="23"/>
  <c r="P11" i="23"/>
  <c r="R11" i="23" s="1"/>
  <c r="F11" i="23"/>
  <c r="AT11" i="23" s="1"/>
  <c r="H12" i="23" l="1"/>
  <c r="BZ12" i="1" s="1"/>
  <c r="AP13" i="23"/>
  <c r="AB12" i="23"/>
  <c r="Y12" i="23" s="1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C12" i="23" l="1"/>
  <c r="BY12" i="1" s="1"/>
  <c r="O12" i="23"/>
  <c r="CA12" i="1" s="1"/>
  <c r="S11" i="23"/>
  <c r="CD11" i="1" s="1"/>
  <c r="AN11" i="23"/>
  <c r="AM11" i="23" s="1"/>
  <c r="CC11" i="1" s="1"/>
  <c r="AW11" i="23" l="1"/>
  <c r="T11" i="23" s="1"/>
  <c r="U11" i="23" s="1"/>
  <c r="CE11" i="1" s="1"/>
  <c r="V11" i="23" l="1"/>
  <c r="AO12" i="23"/>
  <c r="BJ12" i="23" l="1"/>
  <c r="AS12" i="23"/>
  <c r="BH12" i="23"/>
  <c r="AF12" i="23" s="1"/>
  <c r="E12" i="23" s="1"/>
  <c r="BL12" i="23"/>
  <c r="AG12" i="23" l="1"/>
  <c r="AH12" i="23"/>
  <c r="J12" i="23" s="1"/>
  <c r="AX12" i="23"/>
  <c r="AY12" i="23"/>
  <c r="BO12" i="23"/>
  <c r="BM12" i="23"/>
  <c r="AE12" i="23"/>
  <c r="BN12" i="23"/>
  <c r="AJ12" i="23" l="1"/>
  <c r="Q12" i="23" s="1"/>
  <c r="AL12" i="23" s="1"/>
  <c r="I12" i="23"/>
  <c r="K12" i="23" s="1"/>
  <c r="D12" i="23"/>
  <c r="AI12" i="23"/>
  <c r="P12" i="23" l="1"/>
  <c r="R12" i="23" s="1"/>
  <c r="AQ14" i="23"/>
  <c r="AC13" i="23"/>
  <c r="Z13" i="23" s="1"/>
  <c r="AU12" i="23"/>
  <c r="F12" i="23"/>
  <c r="AT12" i="23" s="1"/>
  <c r="BI13" i="23"/>
  <c r="H13" i="23" l="1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BG13" i="23"/>
  <c r="AK12" i="23"/>
  <c r="B12" i="23" s="1"/>
  <c r="BX12" i="1" s="1"/>
  <c r="BK13" i="23"/>
  <c r="AN12" i="23" l="1"/>
  <c r="AM12" i="23" s="1"/>
  <c r="CC12" i="1" s="1"/>
  <c r="S12" i="23"/>
  <c r="CD12" i="1" s="1"/>
  <c r="C13" i="23"/>
  <c r="BY13" i="1" s="1"/>
  <c r="O13" i="23"/>
  <c r="CA13" i="1" s="1"/>
  <c r="AW12" i="23" l="1"/>
  <c r="V12" i="23" l="1"/>
  <c r="AO13" i="23"/>
  <c r="T12" i="23"/>
  <c r="U12" i="23" s="1"/>
  <c r="CE12" i="1" s="1"/>
  <c r="BL13" i="23" l="1"/>
  <c r="AS13" i="23"/>
  <c r="BJ13" i="23"/>
  <c r="BH13" i="23"/>
  <c r="AG13" i="23" l="1"/>
  <c r="AH13" i="23"/>
  <c r="J13" i="23" s="1"/>
  <c r="AX13" i="23"/>
  <c r="AY13" i="23"/>
  <c r="AF13" i="23"/>
  <c r="E13" i="23" s="1"/>
  <c r="BM13" i="23"/>
  <c r="AE13" i="23"/>
  <c r="BN13" i="23"/>
  <c r="BO13" i="23"/>
  <c r="AJ13" i="23" l="1"/>
  <c r="Q13" i="23" s="1"/>
  <c r="AL13" i="23" s="1"/>
  <c r="I13" i="23"/>
  <c r="K13" i="23" s="1"/>
  <c r="D13" i="23"/>
  <c r="F13" i="23" s="1"/>
  <c r="AT13" i="23" s="1"/>
  <c r="AI13" i="23"/>
  <c r="AU13" i="23" l="1"/>
  <c r="BI14" i="23"/>
  <c r="AC14" i="23"/>
  <c r="Z14" i="23" s="1"/>
  <c r="H14" i="23" s="1"/>
  <c r="BZ14" i="1" s="1"/>
  <c r="AQ15" i="23"/>
  <c r="BG14" i="23"/>
  <c r="AP15" i="23"/>
  <c r="AB14" i="23"/>
  <c r="Y14" i="23" s="1"/>
  <c r="C14" i="23" s="1"/>
  <c r="BY14" i="1" s="1"/>
  <c r="P13" i="23"/>
  <c r="AK13" i="23" l="1"/>
  <c r="B13" i="23" s="1"/>
  <c r="BX13" i="1" s="1"/>
  <c r="R13" i="23"/>
  <c r="W13" i="23" l="1"/>
  <c r="X13" i="23" s="1"/>
  <c r="BK14" i="23"/>
  <c r="AR15" i="23"/>
  <c r="AV13" i="23"/>
  <c r="AD14" i="23"/>
  <c r="AA14" i="23" s="1"/>
  <c r="O14" i="23" s="1"/>
  <c r="CA14" i="1" s="1"/>
  <c r="CB13" i="1" l="1"/>
  <c r="AN13" i="23"/>
  <c r="AM13" i="23" s="1"/>
  <c r="CC13" i="1" s="1"/>
  <c r="S13" i="23"/>
  <c r="CD13" i="1" l="1"/>
  <c r="AW13" i="23"/>
  <c r="T13" i="23" l="1"/>
  <c r="U13" i="23" s="1"/>
  <c r="CE13" i="1" s="1"/>
  <c r="V13" i="23"/>
  <c r="AO14" i="23"/>
  <c r="AH14" i="23"/>
  <c r="J14" i="23" s="1"/>
  <c r="AY14" i="23"/>
  <c r="BH14" i="23" l="1"/>
  <c r="AF14" i="23" s="1"/>
  <c r="E14" i="23" s="1"/>
  <c r="BJ14" i="23"/>
  <c r="BL14" i="23"/>
  <c r="AS14" i="23"/>
  <c r="BO14" i="23" l="1"/>
  <c r="AX14" i="23"/>
  <c r="AJ14" i="23" s="1"/>
  <c r="Q14" i="23" s="1"/>
  <c r="AL14" i="23" s="1"/>
  <c r="AE14" i="23"/>
  <c r="BM14" i="23"/>
  <c r="BN14" i="23"/>
  <c r="AG14" i="23"/>
  <c r="D14" i="23" l="1"/>
  <c r="AI14" i="23"/>
  <c r="P14" i="23" s="1"/>
  <c r="R14" i="23" s="1"/>
  <c r="AV14" i="23" s="1"/>
  <c r="I14" i="23"/>
  <c r="K14" i="23" s="1"/>
  <c r="BI15" i="23" s="1"/>
  <c r="BK15" i="23" l="1"/>
  <c r="AD15" i="23"/>
  <c r="AA15" i="23" s="1"/>
  <c r="AR16" i="23"/>
  <c r="AU14" i="23"/>
  <c r="AC15" i="23"/>
  <c r="Z15" i="23" s="1"/>
  <c r="H15" i="23" s="1"/>
  <c r="BZ15" i="1" s="1"/>
  <c r="AQ16" i="23"/>
  <c r="F14" i="23"/>
  <c r="AT14" i="23" s="1"/>
  <c r="AK14" i="23"/>
  <c r="B14" i="23" s="1"/>
  <c r="BX14" i="1" s="1"/>
  <c r="W14" i="23" l="1"/>
  <c r="X14" i="23" s="1"/>
  <c r="AB15" i="23"/>
  <c r="Y15" i="23" s="1"/>
  <c r="C15" i="23" s="1"/>
  <c r="BY15" i="1" s="1"/>
  <c r="BG15" i="23"/>
  <c r="AP16" i="23"/>
  <c r="O15" i="23"/>
  <c r="CA15" i="1" s="1"/>
  <c r="CB14" i="1" l="1"/>
  <c r="AN14" i="23"/>
  <c r="AM14" i="23" s="1"/>
  <c r="CC14" i="1" s="1"/>
  <c r="S14" i="23"/>
  <c r="CD14" i="1" l="1"/>
  <c r="AW14" i="23"/>
  <c r="AH15" i="23"/>
  <c r="J15" i="23" s="1"/>
  <c r="K15" i="23" s="1"/>
  <c r="T14" i="23" l="1"/>
  <c r="U14" i="23" s="1"/>
  <c r="CE14" i="1" s="1"/>
  <c r="CO14" i="1" s="1"/>
  <c r="AO15" i="23"/>
  <c r="V14" i="23"/>
  <c r="AC16" i="23"/>
  <c r="Z16" i="23" s="1"/>
  <c r="AQ17" i="23"/>
  <c r="BJ15" i="23" l="1"/>
  <c r="AS15" i="23"/>
  <c r="BH15" i="23"/>
  <c r="AF15" i="23" s="1"/>
  <c r="E15" i="23" s="1"/>
  <c r="F15" i="23" s="1"/>
  <c r="BL15" i="23"/>
  <c r="AG16" i="23"/>
  <c r="H16" i="23"/>
  <c r="BZ16" i="1" s="1"/>
  <c r="AT15" i="23" l="1"/>
  <c r="AY15" i="23"/>
  <c r="AX15" i="23"/>
  <c r="AJ15" i="23" s="1"/>
  <c r="Q15" i="23" s="1"/>
  <c r="R15" i="23" s="1"/>
  <c r="AD16" i="23" s="1"/>
  <c r="AA16" i="23" s="1"/>
  <c r="O16" i="23" s="1"/>
  <c r="CA16" i="1" s="1"/>
  <c r="BO15" i="23"/>
  <c r="BM15" i="23"/>
  <c r="AE15" i="23"/>
  <c r="BG16" i="23" s="1"/>
  <c r="AG15" i="23"/>
  <c r="BN15" i="23"/>
  <c r="AU15" i="23"/>
  <c r="AB16" i="23"/>
  <c r="Y16" i="23" s="1"/>
  <c r="AP17" i="23"/>
  <c r="AX16" i="23" l="1"/>
  <c r="W15" i="23"/>
  <c r="X15" i="23" s="1"/>
  <c r="CB15" i="1" s="1"/>
  <c r="BI16" i="23"/>
  <c r="I15" i="23"/>
  <c r="D15" i="23"/>
  <c r="AI15" i="23"/>
  <c r="P15" i="23" s="1"/>
  <c r="AL15" i="23"/>
  <c r="AV15" i="23"/>
  <c r="AR17" i="23"/>
  <c r="AE16" i="23"/>
  <c r="C16" i="23"/>
  <c r="BY16" i="1" s="1"/>
  <c r="AK15" i="23" l="1"/>
  <c r="B15" i="23" s="1"/>
  <c r="BX15" i="1" s="1"/>
  <c r="AN15" i="23"/>
  <c r="AM15" i="23" s="1"/>
  <c r="CC15" i="1" s="1"/>
  <c r="BK16" i="23"/>
  <c r="D16" i="23"/>
  <c r="S15" i="23" l="1"/>
  <c r="CD15" i="1" l="1"/>
  <c r="AW15" i="23"/>
  <c r="T15" i="23" l="1"/>
  <c r="U15" i="23" s="1"/>
  <c r="CE15" i="1" s="1"/>
  <c r="AO16" i="23"/>
  <c r="V15" i="23"/>
  <c r="I16" i="23"/>
  <c r="BL16" i="23" l="1"/>
  <c r="BJ16" i="23"/>
  <c r="AS16" i="23"/>
  <c r="BH16" i="23"/>
  <c r="K16" i="23"/>
  <c r="BM16" i="23" l="1"/>
  <c r="AF16" i="23"/>
  <c r="AH16" i="23"/>
  <c r="BN16" i="23"/>
  <c r="AY16" i="23"/>
  <c r="BO16" i="23"/>
  <c r="F16" i="23"/>
  <c r="AT16" i="23" s="1"/>
  <c r="AC17" i="23"/>
  <c r="Z17" i="23" s="1"/>
  <c r="AQ18" i="23"/>
  <c r="AU16" i="23"/>
  <c r="BI17" i="23"/>
  <c r="F17" i="23"/>
  <c r="J16" i="23" l="1"/>
  <c r="AI16" i="23"/>
  <c r="AJ16" i="23"/>
  <c r="Q16" i="23" s="1"/>
  <c r="E16" i="23"/>
  <c r="AL16" i="23" s="1"/>
  <c r="AB17" i="23"/>
  <c r="Y17" i="23" s="1"/>
  <c r="AP18" i="23"/>
  <c r="BG17" i="23"/>
  <c r="AG17" i="23"/>
  <c r="AB18" i="23"/>
  <c r="AP19" i="23"/>
  <c r="H17" i="23"/>
  <c r="BZ17" i="1" s="1"/>
  <c r="P16" i="23" l="1"/>
  <c r="Y18" i="23"/>
  <c r="C18" i="23" s="1"/>
  <c r="BY18" i="1" s="1"/>
  <c r="C17" i="23"/>
  <c r="BY17" i="1" s="1"/>
  <c r="I17" i="23"/>
  <c r="R16" i="23" l="1"/>
  <c r="AK16" i="23"/>
  <c r="B16" i="23" s="1"/>
  <c r="BX16" i="1" s="1"/>
  <c r="AV16" i="23" l="1"/>
  <c r="AR18" i="23"/>
  <c r="AD17" i="23"/>
  <c r="AA17" i="23" s="1"/>
  <c r="O17" i="23" s="1"/>
  <c r="CA17" i="1" s="1"/>
  <c r="W16" i="23"/>
  <c r="X16" i="23" s="1"/>
  <c r="S16" i="23" s="1"/>
  <c r="BK17" i="23"/>
  <c r="AF17" i="23"/>
  <c r="E17" i="23" s="1"/>
  <c r="AY17" i="23" l="1"/>
  <c r="CD16" i="1"/>
  <c r="AW16" i="23"/>
  <c r="T16" i="23" s="1"/>
  <c r="U16" i="23" s="1"/>
  <c r="CE16" i="1" s="1"/>
  <c r="CB16" i="1"/>
  <c r="AN16" i="23"/>
  <c r="AM16" i="23" s="1"/>
  <c r="CC16" i="1" s="1"/>
  <c r="V16" i="23" l="1"/>
  <c r="AO17" i="23"/>
  <c r="K17" i="23"/>
  <c r="BJ17" i="23" l="1"/>
  <c r="AU17" i="23" s="1"/>
  <c r="BH17" i="23"/>
  <c r="AS17" i="23"/>
  <c r="BL17" i="23"/>
  <c r="AQ19" i="23"/>
  <c r="AC18" i="23"/>
  <c r="Z18" i="23" s="1"/>
  <c r="BO17" i="23" l="1"/>
  <c r="AX17" i="23"/>
  <c r="BM17" i="23"/>
  <c r="AE17" i="23"/>
  <c r="AH17" i="23"/>
  <c r="BN17" i="23"/>
  <c r="AT17" i="23"/>
  <c r="H18" i="23"/>
  <c r="BZ18" i="1" s="1"/>
  <c r="F19" i="23"/>
  <c r="AJ17" i="23" l="1"/>
  <c r="Q17" i="23" s="1"/>
  <c r="R17" i="23" s="1"/>
  <c r="J17" i="23"/>
  <c r="AL17" i="23" s="1"/>
  <c r="BI18" i="23"/>
  <c r="BG18" i="23"/>
  <c r="D17" i="23"/>
  <c r="AI17" i="23"/>
  <c r="P17" i="23" l="1"/>
  <c r="AK17" i="23" s="1"/>
  <c r="B17" i="23" s="1"/>
  <c r="BX17" i="1" s="1"/>
  <c r="BK18" i="23"/>
  <c r="AD18" i="23"/>
  <c r="AA18" i="23" s="1"/>
  <c r="O18" i="23" s="1"/>
  <c r="CA18" i="1" s="1"/>
  <c r="AV17" i="23"/>
  <c r="AR19" i="23"/>
  <c r="W17" i="23"/>
  <c r="X17" i="23" s="1"/>
  <c r="S17" i="23" s="1"/>
  <c r="CD17" i="1" l="1"/>
  <c r="AW17" i="23"/>
  <c r="CB17" i="1"/>
  <c r="AN17" i="23"/>
  <c r="AM17" i="23" s="1"/>
  <c r="CC17" i="1" s="1"/>
  <c r="T17" i="23" l="1"/>
  <c r="U17" i="23" s="1"/>
  <c r="CE17" i="1" s="1"/>
  <c r="V17" i="23"/>
  <c r="AO18" i="23"/>
  <c r="AX18" i="23"/>
  <c r="AH18" i="23"/>
  <c r="J18" i="23" s="1"/>
  <c r="K18" i="23" s="1"/>
  <c r="AQ20" i="23" l="1"/>
  <c r="AC19" i="23"/>
  <c r="Z19" i="23" s="1"/>
  <c r="H19" i="23" s="1"/>
  <c r="BZ19" i="1" s="1"/>
  <c r="BL18" i="23"/>
  <c r="AS18" i="23"/>
  <c r="BH18" i="23"/>
  <c r="BJ18" i="23"/>
  <c r="BO18" i="23" l="1"/>
  <c r="AY18" i="23"/>
  <c r="BN18" i="23"/>
  <c r="AG18" i="23"/>
  <c r="AF18" i="23"/>
  <c r="AE18" i="23"/>
  <c r="BM18" i="23"/>
  <c r="AU18" i="23"/>
  <c r="D18" i="23" l="1"/>
  <c r="AI18" i="23"/>
  <c r="E18" i="23"/>
  <c r="AJ18" i="23"/>
  <c r="Q18" i="23" s="1"/>
  <c r="R18" i="23" s="1"/>
  <c r="BI19" i="23"/>
  <c r="I18" i="23"/>
  <c r="BK19" i="23" l="1"/>
  <c r="P18" i="23"/>
  <c r="AK18" i="23" s="1"/>
  <c r="B18" i="23" s="1"/>
  <c r="BX18" i="1" s="1"/>
  <c r="F18" i="23"/>
  <c r="AL18" i="23"/>
  <c r="AD19" i="23"/>
  <c r="AA19" i="23" s="1"/>
  <c r="AR20" i="23"/>
  <c r="AV18" i="23"/>
  <c r="AP20" i="23" l="1"/>
  <c r="AB19" i="23"/>
  <c r="Y19" i="23" s="1"/>
  <c r="C19" i="23" s="1"/>
  <c r="BY19" i="1" s="1"/>
  <c r="AT18" i="23"/>
  <c r="AB20" i="23"/>
  <c r="Y20" i="23" s="1"/>
  <c r="C20" i="23" s="1"/>
  <c r="BY20" i="1" s="1"/>
  <c r="AP21" i="23"/>
  <c r="W18" i="23"/>
  <c r="X18" i="23" s="1"/>
  <c r="BG19" i="23"/>
  <c r="AX19" i="23"/>
  <c r="O19" i="23"/>
  <c r="CA19" i="1" s="1"/>
  <c r="CB18" i="1" l="1"/>
  <c r="S18" i="23"/>
  <c r="AN18" i="23"/>
  <c r="AM18" i="23" s="1"/>
  <c r="CC18" i="1" s="1"/>
  <c r="CD18" i="1" l="1"/>
  <c r="AW18" i="23"/>
  <c r="AG19" i="23"/>
  <c r="AE19" i="23"/>
  <c r="D19" i="23" s="1"/>
  <c r="T18" i="23" l="1"/>
  <c r="U18" i="23" s="1"/>
  <c r="CE18" i="1" s="1"/>
  <c r="V18" i="23"/>
  <c r="AO19" i="23"/>
  <c r="I19" i="23"/>
  <c r="BH19" i="23" l="1"/>
  <c r="BL19" i="23"/>
  <c r="BJ19" i="23"/>
  <c r="AS19" i="23"/>
  <c r="K19" i="23"/>
  <c r="AH19" i="23" l="1"/>
  <c r="BN19" i="23"/>
  <c r="AY19" i="23"/>
  <c r="BO19" i="23"/>
  <c r="BM19" i="23"/>
  <c r="AF19" i="23"/>
  <c r="AT19" i="23"/>
  <c r="AU19" i="23"/>
  <c r="AC20" i="23"/>
  <c r="Z20" i="23" s="1"/>
  <c r="AQ21" i="23"/>
  <c r="BI20" i="23"/>
  <c r="AJ19" i="23" l="1"/>
  <c r="Q19" i="23" s="1"/>
  <c r="E19" i="23"/>
  <c r="AL19" i="23" s="1"/>
  <c r="BG20" i="23"/>
  <c r="J19" i="23"/>
  <c r="AI19" i="23"/>
  <c r="AG20" i="23"/>
  <c r="H20" i="23"/>
  <c r="BZ20" i="1" s="1"/>
  <c r="P19" i="23" l="1"/>
  <c r="I20" i="23"/>
  <c r="K20" i="23" s="1"/>
  <c r="R19" i="23" l="1"/>
  <c r="AK19" i="23"/>
  <c r="B19" i="23" s="1"/>
  <c r="BX19" i="1" s="1"/>
  <c r="AC21" i="23"/>
  <c r="Z21" i="23" s="1"/>
  <c r="AQ22" i="23"/>
  <c r="AR21" i="23" l="1"/>
  <c r="AV19" i="23"/>
  <c r="AD20" i="23"/>
  <c r="AA20" i="23" s="1"/>
  <c r="W19" i="23"/>
  <c r="X19" i="23" s="1"/>
  <c r="S19" i="23" s="1"/>
  <c r="BK20" i="23"/>
  <c r="AH21" i="23"/>
  <c r="H21" i="23"/>
  <c r="BZ21" i="1" s="1"/>
  <c r="CD19" i="1" l="1"/>
  <c r="AW19" i="23"/>
  <c r="O20" i="23"/>
  <c r="CA20" i="1" s="1"/>
  <c r="AX20" i="23"/>
  <c r="CB19" i="1"/>
  <c r="AN19" i="23"/>
  <c r="AM19" i="23" s="1"/>
  <c r="CC19" i="1" s="1"/>
  <c r="T19" i="23" l="1"/>
  <c r="U19" i="23" s="1"/>
  <c r="CE19" i="1" s="1"/>
  <c r="CO19" i="1" s="1"/>
  <c r="V19" i="23"/>
  <c r="AO20" i="23"/>
  <c r="BH20" i="23" l="1"/>
  <c r="BJ20" i="23"/>
  <c r="AU20" i="23" s="1"/>
  <c r="AS20" i="23"/>
  <c r="BL20" i="23"/>
  <c r="F20" i="23"/>
  <c r="AY20" i="23" l="1"/>
  <c r="BO20" i="23"/>
  <c r="AT20" i="23"/>
  <c r="AH20" i="23"/>
  <c r="BN20" i="23"/>
  <c r="AF20" i="23"/>
  <c r="AE20" i="23"/>
  <c r="BM20" i="23"/>
  <c r="AP22" i="23"/>
  <c r="AB21" i="23"/>
  <c r="Y21" i="23" s="1"/>
  <c r="D20" i="23" l="1"/>
  <c r="AI20" i="23"/>
  <c r="P20" i="23" s="1"/>
  <c r="R20" i="23" s="1"/>
  <c r="E20" i="23"/>
  <c r="AJ20" i="23"/>
  <c r="Q20" i="23" s="1"/>
  <c r="BG21" i="23"/>
  <c r="J20" i="23"/>
  <c r="BI21" i="23"/>
  <c r="C21" i="23"/>
  <c r="BY21" i="1" s="1"/>
  <c r="AF21" i="23"/>
  <c r="AL20" i="23" l="1"/>
  <c r="BK21" i="23"/>
  <c r="AV20" i="23"/>
  <c r="W20" i="23"/>
  <c r="X20" i="23" s="1"/>
  <c r="S20" i="23" s="1"/>
  <c r="CD20" i="1" s="1"/>
  <c r="AD21" i="23"/>
  <c r="AA21" i="23" s="1"/>
  <c r="AR22" i="23"/>
  <c r="AK20" i="23"/>
  <c r="B20" i="23" s="1"/>
  <c r="BX20" i="1" s="1"/>
  <c r="E21" i="23"/>
  <c r="O21" i="23" l="1"/>
  <c r="CA21" i="1" s="1"/>
  <c r="AY21" i="23"/>
  <c r="AW20" i="23"/>
  <c r="T20" i="23" s="1"/>
  <c r="U20" i="23" s="1"/>
  <c r="CE20" i="1" s="1"/>
  <c r="CB20" i="1"/>
  <c r="AN20" i="23"/>
  <c r="AM20" i="23" s="1"/>
  <c r="CC20" i="1" s="1"/>
  <c r="V20" i="23" l="1"/>
  <c r="AO21" i="23"/>
  <c r="BL21" i="23" s="1"/>
  <c r="AX21" i="23" s="1"/>
  <c r="BH21" i="23" l="1"/>
  <c r="BM21" i="23" s="1"/>
  <c r="BJ21" i="23"/>
  <c r="AG21" i="23" s="1"/>
  <c r="I21" i="23" s="1"/>
  <c r="K21" i="23" s="1"/>
  <c r="AS21" i="23"/>
  <c r="BO21" i="23"/>
  <c r="AE21" i="23" l="1"/>
  <c r="BN21" i="23"/>
  <c r="AC22" i="23"/>
  <c r="Z22" i="23" s="1"/>
  <c r="AQ23" i="23"/>
  <c r="AU21" i="23"/>
  <c r="J21" i="23"/>
  <c r="BI22" i="23"/>
  <c r="AJ21" i="23"/>
  <c r="Q21" i="23" s="1"/>
  <c r="D21" i="23"/>
  <c r="AI21" i="23"/>
  <c r="H22" i="23" l="1"/>
  <c r="BZ22" i="1" s="1"/>
  <c r="AH22" i="23"/>
  <c r="J22" i="23" s="1"/>
  <c r="F21" i="23"/>
  <c r="AT21" i="23" s="1"/>
  <c r="AT22" i="23" s="1"/>
  <c r="P21" i="23"/>
  <c r="R21" i="23" s="1"/>
  <c r="AL21" i="23"/>
  <c r="W21" i="23" l="1"/>
  <c r="X21" i="23" s="1"/>
  <c r="CB21" i="1" s="1"/>
  <c r="AD22" i="23"/>
  <c r="AA22" i="23" s="1"/>
  <c r="AR23" i="23"/>
  <c r="AV21" i="23"/>
  <c r="BK22" i="23"/>
  <c r="AB22" i="23"/>
  <c r="Y22" i="23" s="1"/>
  <c r="AP23" i="23"/>
  <c r="BG22" i="23"/>
  <c r="AK21" i="23"/>
  <c r="B21" i="23" s="1"/>
  <c r="BX21" i="1" s="1"/>
  <c r="O22" i="23" l="1"/>
  <c r="CA22" i="1" s="1"/>
  <c r="AN21" i="23"/>
  <c r="AM21" i="23" s="1"/>
  <c r="CC21" i="1" s="1"/>
  <c r="S21" i="23"/>
  <c r="C22" i="23"/>
  <c r="BY22" i="1" s="1"/>
  <c r="CD21" i="1" l="1"/>
  <c r="AW21" i="23"/>
  <c r="T21" i="23" s="1"/>
  <c r="U21" i="23" s="1"/>
  <c r="CE21" i="1" s="1"/>
  <c r="V21" i="23" l="1"/>
  <c r="AO22" i="23"/>
  <c r="BL22" i="23" l="1"/>
  <c r="BJ22" i="23"/>
  <c r="AG22" i="23" s="1"/>
  <c r="BH22" i="23"/>
  <c r="AF22" i="23" s="1"/>
  <c r="E22" i="23" s="1"/>
  <c r="AS22" i="23"/>
  <c r="AX22" i="23" l="1"/>
  <c r="AY22" i="23"/>
  <c r="BM22" i="23"/>
  <c r="AE22" i="23"/>
  <c r="BN22" i="23"/>
  <c r="BO22" i="23"/>
  <c r="AJ22" i="23"/>
  <c r="Q22" i="23" s="1"/>
  <c r="AL22" i="23" s="1"/>
  <c r="D22" i="23" l="1"/>
  <c r="AI22" i="23"/>
  <c r="I22" i="23"/>
  <c r="K22" i="23" s="1"/>
  <c r="AC23" i="23" l="1"/>
  <c r="Z23" i="23" s="1"/>
  <c r="AQ24" i="23"/>
  <c r="AU22" i="23"/>
  <c r="BI23" i="23"/>
  <c r="F22" i="23"/>
  <c r="P22" i="23"/>
  <c r="R22" i="23" s="1"/>
  <c r="AK22" i="23" l="1"/>
  <c r="B22" i="23" s="1"/>
  <c r="BX22" i="1" s="1"/>
  <c r="H23" i="23"/>
  <c r="BZ23" i="1" s="1"/>
  <c r="W22" i="23"/>
  <c r="X22" i="23" s="1"/>
  <c r="CB22" i="1" s="1"/>
  <c r="AD23" i="23"/>
  <c r="AA23" i="23" s="1"/>
  <c r="AR24" i="23"/>
  <c r="AV22" i="23"/>
  <c r="BK23" i="23"/>
  <c r="AB23" i="23"/>
  <c r="Y23" i="23" s="1"/>
  <c r="AP24" i="23"/>
  <c r="BG23" i="23"/>
  <c r="AN22" i="23" l="1"/>
  <c r="AM22" i="23" s="1"/>
  <c r="CC22" i="1" s="1"/>
  <c r="S22" i="23"/>
  <c r="CD22" i="1" s="1"/>
  <c r="O23" i="23"/>
  <c r="CA23" i="1" s="1"/>
  <c r="C23" i="23"/>
  <c r="BY23" i="1" s="1"/>
  <c r="AW22" i="23" l="1"/>
  <c r="T22" i="23" s="1"/>
  <c r="U22" i="23" s="1"/>
  <c r="CE22" i="1" s="1"/>
  <c r="F23" i="23" l="1"/>
  <c r="V22" i="23"/>
  <c r="AO23" i="23"/>
  <c r="AP25" i="23" l="1"/>
  <c r="AB24" i="23"/>
  <c r="Y24" i="23" s="1"/>
  <c r="BJ23" i="23"/>
  <c r="BH23" i="23"/>
  <c r="AF23" i="23" s="1"/>
  <c r="E23" i="23" s="1"/>
  <c r="BL23" i="23"/>
  <c r="AS23" i="23"/>
  <c r="AT23" i="23" l="1"/>
  <c r="AX23" i="23"/>
  <c r="AY23" i="23"/>
  <c r="AG23" i="23"/>
  <c r="AH23" i="23"/>
  <c r="J23" i="23" s="1"/>
  <c r="K23" i="23" s="1"/>
  <c r="AU23" i="23"/>
  <c r="BO23" i="23"/>
  <c r="AJ23" i="23"/>
  <c r="Q23" i="23" s="1"/>
  <c r="BM23" i="23"/>
  <c r="AE23" i="23"/>
  <c r="BN23" i="23"/>
  <c r="C24" i="23"/>
  <c r="BY24" i="1" s="1"/>
  <c r="AE24" i="23"/>
  <c r="AC24" i="23" l="1"/>
  <c r="Z24" i="23" s="1"/>
  <c r="AQ25" i="23"/>
  <c r="D24" i="23"/>
  <c r="I23" i="23"/>
  <c r="BI24" i="23"/>
  <c r="BG24" i="23"/>
  <c r="D23" i="23"/>
  <c r="AI23" i="23"/>
  <c r="R23" i="23"/>
  <c r="AL23" i="23"/>
  <c r="H24" i="23" l="1"/>
  <c r="BZ24" i="1" s="1"/>
  <c r="BK24" i="23"/>
  <c r="P23" i="23"/>
  <c r="AK23" i="23" s="1"/>
  <c r="B23" i="23" s="1"/>
  <c r="BX23" i="1" s="1"/>
  <c r="W23" i="23"/>
  <c r="X23" i="23" s="1"/>
  <c r="CB23" i="1" s="1"/>
  <c r="AR25" i="23"/>
  <c r="AD24" i="23"/>
  <c r="AA24" i="23" s="1"/>
  <c r="AV23" i="23"/>
  <c r="AX24" i="23" l="1"/>
  <c r="S23" i="23"/>
  <c r="CD23" i="1" s="1"/>
  <c r="AN23" i="23"/>
  <c r="AM23" i="23" s="1"/>
  <c r="CC23" i="1" s="1"/>
  <c r="O24" i="23"/>
  <c r="CA24" i="1" s="1"/>
  <c r="AW23" i="23" l="1"/>
  <c r="V23" i="23" l="1"/>
  <c r="AO24" i="23"/>
  <c r="T23" i="23"/>
  <c r="U23" i="23" s="1"/>
  <c r="CE23" i="1" s="1"/>
  <c r="BJ24" i="23" l="1"/>
  <c r="BH24" i="23"/>
  <c r="BL24" i="23"/>
  <c r="AY24" i="23" s="1"/>
  <c r="AS24" i="23"/>
  <c r="AG24" i="23" l="1"/>
  <c r="AH24" i="23"/>
  <c r="J24" i="23" s="1"/>
  <c r="K24" i="23" s="1"/>
  <c r="AU24" i="23" s="1"/>
  <c r="BO24" i="23"/>
  <c r="AI24" i="23"/>
  <c r="BM24" i="23"/>
  <c r="AF24" i="23"/>
  <c r="BN24" i="23"/>
  <c r="AC25" i="23" l="1"/>
  <c r="Z25" i="23" s="1"/>
  <c r="AQ26" i="23"/>
  <c r="BI25" i="23"/>
  <c r="I24" i="23"/>
  <c r="E24" i="23"/>
  <c r="AJ24" i="23"/>
  <c r="Q24" i="23" s="1"/>
  <c r="R24" i="23" s="1"/>
  <c r="BK25" i="23" s="1"/>
  <c r="P24" i="23"/>
  <c r="H25" i="23" l="1"/>
  <c r="BZ25" i="1" s="1"/>
  <c r="AG25" i="23"/>
  <c r="AR26" i="23"/>
  <c r="AD25" i="23"/>
  <c r="AA25" i="23" s="1"/>
  <c r="AV24" i="23"/>
  <c r="AL24" i="23"/>
  <c r="F24" i="23"/>
  <c r="AK24" i="23"/>
  <c r="W24" i="23" l="1"/>
  <c r="X24" i="23" s="1"/>
  <c r="CB24" i="1" s="1"/>
  <c r="AT24" i="23"/>
  <c r="AT25" i="23" s="1"/>
  <c r="B24" i="23"/>
  <c r="BX24" i="1" s="1"/>
  <c r="O25" i="23"/>
  <c r="CA25" i="1" s="1"/>
  <c r="AP26" i="23"/>
  <c r="AB25" i="23"/>
  <c r="Y25" i="23" s="1"/>
  <c r="BG25" i="23"/>
  <c r="AN24" i="23" l="1"/>
  <c r="AM24" i="23" s="1"/>
  <c r="CC24" i="1" s="1"/>
  <c r="S24" i="23"/>
  <c r="C25" i="23"/>
  <c r="BY25" i="1" s="1"/>
  <c r="AW24" i="23" l="1"/>
  <c r="T24" i="23" s="1"/>
  <c r="U24" i="23" s="1"/>
  <c r="CE24" i="1" s="1"/>
  <c r="CO24" i="1" s="1"/>
  <c r="CD24" i="1"/>
  <c r="AO25" i="23" l="1"/>
  <c r="BH25" i="23" s="1"/>
  <c r="AE25" i="23" s="1"/>
  <c r="D25" i="23" s="1"/>
  <c r="V24" i="23"/>
  <c r="AS25" i="23" l="1"/>
  <c r="BL25" i="23"/>
  <c r="BJ25" i="23"/>
  <c r="AH25" i="23" s="1"/>
  <c r="J25" i="23" s="1"/>
  <c r="K25" i="23" s="1"/>
  <c r="BM25" i="23"/>
  <c r="AF25" i="23"/>
  <c r="AY25" i="23" l="1"/>
  <c r="AX25" i="23"/>
  <c r="AJ25" i="23" s="1"/>
  <c r="Q25" i="23" s="1"/>
  <c r="R25" i="23" s="1"/>
  <c r="AV25" i="23" s="1"/>
  <c r="BO25" i="23"/>
  <c r="BN25" i="23"/>
  <c r="AC26" i="23"/>
  <c r="Z26" i="23" s="1"/>
  <c r="AQ27" i="23"/>
  <c r="AU25" i="23"/>
  <c r="I25" i="23"/>
  <c r="BI26" i="23"/>
  <c r="E25" i="23"/>
  <c r="AI25" i="23" l="1"/>
  <c r="P25" i="23" s="1"/>
  <c r="AK25" i="23"/>
  <c r="H26" i="23"/>
  <c r="BZ26" i="1" s="1"/>
  <c r="AG26" i="23"/>
  <c r="AL25" i="23"/>
  <c r="F25" i="23"/>
  <c r="AR27" i="23"/>
  <c r="AD26" i="23"/>
  <c r="AA26" i="23" s="1"/>
  <c r="BK26" i="23"/>
  <c r="W25" i="23" l="1"/>
  <c r="X25" i="23" s="1"/>
  <c r="CB25" i="1" s="1"/>
  <c r="B25" i="23"/>
  <c r="BX25" i="1" s="1"/>
  <c r="AX26" i="23"/>
  <c r="O26" i="23"/>
  <c r="CA26" i="1" s="1"/>
  <c r="AB26" i="23"/>
  <c r="Y26" i="23" s="1"/>
  <c r="AP27" i="23"/>
  <c r="BG26" i="23"/>
  <c r="S25" i="23" l="1"/>
  <c r="CD25" i="1" s="1"/>
  <c r="AN25" i="23"/>
  <c r="AM25" i="23" s="1"/>
  <c r="CC25" i="1" s="1"/>
  <c r="C26" i="23"/>
  <c r="BY26" i="1" s="1"/>
  <c r="AE26" i="23"/>
  <c r="AW25" i="23" l="1"/>
  <c r="V25" i="23" s="1"/>
  <c r="D26" i="23"/>
  <c r="T25" i="23"/>
  <c r="U25" i="23" s="1"/>
  <c r="CE25" i="1" s="1"/>
  <c r="AO26" i="23" l="1"/>
  <c r="F26" i="23"/>
  <c r="BH26" i="23"/>
  <c r="BJ26" i="23"/>
  <c r="AH26" i="23" s="1"/>
  <c r="BL26" i="23"/>
  <c r="AY26" i="23" s="1"/>
  <c r="AS26" i="23"/>
  <c r="AT26" i="23" l="1"/>
  <c r="J26" i="23"/>
  <c r="BO26" i="23"/>
  <c r="AI26" i="23"/>
  <c r="BN26" i="23"/>
  <c r="BM26" i="23"/>
  <c r="AF26" i="23"/>
  <c r="AP28" i="23"/>
  <c r="AB27" i="23"/>
  <c r="Y27" i="23" s="1"/>
  <c r="E26" i="23" l="1"/>
  <c r="AJ26" i="23"/>
  <c r="Q26" i="23" s="1"/>
  <c r="I26" i="23"/>
  <c r="BG27" i="23"/>
  <c r="P26" i="23"/>
  <c r="R26" i="23" s="1"/>
  <c r="C27" i="23"/>
  <c r="BY27" i="1" s="1"/>
  <c r="AF27" i="23"/>
  <c r="BK27" i="23" l="1"/>
  <c r="AV26" i="23"/>
  <c r="AD27" i="23"/>
  <c r="AA27" i="23" s="1"/>
  <c r="AR28" i="23"/>
  <c r="K26" i="23"/>
  <c r="AK26" i="23"/>
  <c r="E27" i="23"/>
  <c r="AL26" i="23"/>
  <c r="AY27" i="23" l="1"/>
  <c r="AC27" i="23"/>
  <c r="Z27" i="23" s="1"/>
  <c r="AQ28" i="23"/>
  <c r="AU26" i="23"/>
  <c r="BI27" i="23"/>
  <c r="W26" i="23"/>
  <c r="X26" i="23" s="1"/>
  <c r="CB26" i="1" s="1"/>
  <c r="O27" i="23"/>
  <c r="CA27" i="1" s="1"/>
  <c r="B26" i="23"/>
  <c r="BX26" i="1" s="1"/>
  <c r="AG27" i="23" l="1"/>
  <c r="H27" i="23"/>
  <c r="BZ27" i="1" s="1"/>
  <c r="AN26" i="23"/>
  <c r="AM26" i="23" s="1"/>
  <c r="CC26" i="1" s="1"/>
  <c r="S26" i="23"/>
  <c r="CD26" i="1" s="1"/>
  <c r="AW26" i="23" l="1"/>
  <c r="I27" i="23"/>
  <c r="K27" i="23" s="1"/>
  <c r="AC28" i="23" l="1"/>
  <c r="Z28" i="23" s="1"/>
  <c r="AQ29" i="23"/>
  <c r="V26" i="23"/>
  <c r="AO27" i="23"/>
  <c r="T26" i="23"/>
  <c r="U26" i="23" s="1"/>
  <c r="CE26" i="1" s="1"/>
  <c r="AG28" i="23" l="1"/>
  <c r="H28" i="23"/>
  <c r="BZ28" i="1" s="1"/>
  <c r="BJ27" i="23"/>
  <c r="AH27" i="23" s="1"/>
  <c r="BL27" i="23"/>
  <c r="AX27" i="23" s="1"/>
  <c r="BH27" i="23"/>
  <c r="AS27" i="23"/>
  <c r="BO27" i="23" l="1"/>
  <c r="BM27" i="23"/>
  <c r="AE27" i="23"/>
  <c r="BN27" i="23"/>
  <c r="AU27" i="23"/>
  <c r="J27" i="23" l="1"/>
  <c r="AJ27" i="23"/>
  <c r="Q27" i="23" s="1"/>
  <c r="BI28" i="23"/>
  <c r="D27" i="23"/>
  <c r="AI27" i="23"/>
  <c r="P27" i="23" l="1"/>
  <c r="R27" i="23" s="1"/>
  <c r="F27" i="23"/>
  <c r="AT27" i="23" s="1"/>
  <c r="AT28" i="23" s="1"/>
  <c r="AL27" i="23"/>
  <c r="AK27" i="23" l="1"/>
  <c r="B27" i="23" s="1"/>
  <c r="BX27" i="1" s="1"/>
  <c r="AP29" i="23"/>
  <c r="AB28" i="23"/>
  <c r="Y28" i="23" s="1"/>
  <c r="BG28" i="23"/>
  <c r="W27" i="23"/>
  <c r="X27" i="23" s="1"/>
  <c r="CB27" i="1" s="1"/>
  <c r="AD28" i="23"/>
  <c r="AA28" i="23" s="1"/>
  <c r="AR29" i="23"/>
  <c r="AV27" i="23"/>
  <c r="AV28" i="23" s="1"/>
  <c r="BK28" i="23"/>
  <c r="AY28" i="23" l="1"/>
  <c r="O28" i="23"/>
  <c r="CA28" i="1" s="1"/>
  <c r="C28" i="23"/>
  <c r="BY28" i="1" s="1"/>
  <c r="AF28" i="23"/>
  <c r="AN27" i="23"/>
  <c r="AM27" i="23" s="1"/>
  <c r="CC27" i="1" s="1"/>
  <c r="S27" i="23"/>
  <c r="CD27" i="1" s="1"/>
  <c r="E28" i="23" l="1"/>
  <c r="AW27" i="23"/>
  <c r="V27" i="23" l="1"/>
  <c r="AO28" i="23"/>
  <c r="T27" i="23"/>
  <c r="U27" i="23" s="1"/>
  <c r="CE27" i="1" s="1"/>
  <c r="BL28" i="23" l="1"/>
  <c r="AX28" i="23" s="1"/>
  <c r="BH28" i="23"/>
  <c r="BJ28" i="23"/>
  <c r="AH28" i="23" s="1"/>
  <c r="AS28" i="23"/>
  <c r="I28" i="23" l="1"/>
  <c r="K28" i="23" s="1"/>
  <c r="BN28" i="23"/>
  <c r="BM28" i="23"/>
  <c r="AE28" i="23"/>
  <c r="BO28" i="23"/>
  <c r="AC29" i="23" l="1"/>
  <c r="Z29" i="23" s="1"/>
  <c r="AQ30" i="23"/>
  <c r="AU28" i="23"/>
  <c r="D28" i="23"/>
  <c r="AI28" i="23"/>
  <c r="J28" i="23"/>
  <c r="BI29" i="23"/>
  <c r="AJ28" i="23"/>
  <c r="Q28" i="23" s="1"/>
  <c r="AH29" i="23" l="1"/>
  <c r="J29" i="23" s="1"/>
  <c r="H29" i="23"/>
  <c r="BZ29" i="1" s="1"/>
  <c r="AL28" i="23"/>
  <c r="F28" i="23"/>
  <c r="P28" i="23"/>
  <c r="R28" i="23" s="1"/>
  <c r="W28" i="23" l="1"/>
  <c r="X28" i="23" s="1"/>
  <c r="CB28" i="1" s="1"/>
  <c r="AD29" i="23"/>
  <c r="AA29" i="23" s="1"/>
  <c r="AR30" i="23"/>
  <c r="AB29" i="23"/>
  <c r="Y29" i="23" s="1"/>
  <c r="AP30" i="23"/>
  <c r="BG29" i="23"/>
  <c r="BK29" i="23"/>
  <c r="AK28" i="23"/>
  <c r="B28" i="23" s="1"/>
  <c r="BX28" i="1" s="1"/>
  <c r="AY29" i="23" l="1"/>
  <c r="O29" i="23"/>
  <c r="CA29" i="1" s="1"/>
  <c r="AN28" i="23"/>
  <c r="AM28" i="23" s="1"/>
  <c r="CC28" i="1" s="1"/>
  <c r="S28" i="23"/>
  <c r="CD28" i="1" s="1"/>
  <c r="C29" i="23"/>
  <c r="BY29" i="1" s="1"/>
  <c r="AF29" i="23"/>
  <c r="AM4" i="23" l="1"/>
  <c r="E29" i="23"/>
  <c r="AW28" i="23"/>
  <c r="T28" i="23" s="1"/>
  <c r="U28" i="23" s="1"/>
  <c r="CE28" i="1" s="1"/>
  <c r="V28" i="23" l="1"/>
  <c r="AO29" i="23"/>
  <c r="BH29" i="23" l="1"/>
  <c r="BL29" i="23"/>
  <c r="AX29" i="23" s="1"/>
  <c r="BJ29" i="23"/>
  <c r="AG29" i="23" s="1"/>
  <c r="AS29" i="23"/>
  <c r="BN29" i="23" l="1"/>
  <c r="BO29" i="23"/>
  <c r="AJ29" i="23"/>
  <c r="Q29" i="23" s="1"/>
  <c r="AL29" i="23" s="1"/>
  <c r="BM29" i="23"/>
  <c r="AE29" i="23"/>
  <c r="D29" i="23" l="1"/>
  <c r="AI29" i="23"/>
  <c r="I29" i="23"/>
  <c r="K29" i="23" s="1"/>
  <c r="BI30" i="23" s="1"/>
  <c r="AC30" i="23" l="1"/>
  <c r="Z30" i="23" s="1"/>
  <c r="AQ31" i="23"/>
  <c r="AU29" i="23"/>
  <c r="F29" i="23"/>
  <c r="AT29" i="23" s="1"/>
  <c r="AT30" i="23" s="1"/>
  <c r="P29" i="23"/>
  <c r="R29" i="23" s="1"/>
  <c r="AH30" i="23" l="1"/>
  <c r="J30" i="23" s="1"/>
  <c r="AK29" i="23"/>
  <c r="B29" i="23" s="1"/>
  <c r="BX29" i="1" s="1"/>
  <c r="H30" i="23"/>
  <c r="BZ30" i="1" s="1"/>
  <c r="AP31" i="23"/>
  <c r="AB30" i="23"/>
  <c r="Y30" i="23" s="1"/>
  <c r="BG30" i="23"/>
  <c r="W29" i="23"/>
  <c r="X29" i="23" s="1"/>
  <c r="CB29" i="1" s="1"/>
  <c r="AD30" i="23"/>
  <c r="AA30" i="23" s="1"/>
  <c r="AR31" i="23"/>
  <c r="AV29" i="23"/>
  <c r="AV30" i="23" s="1"/>
  <c r="BK30" i="23"/>
  <c r="AY30" i="23" l="1"/>
  <c r="AN29" i="23"/>
  <c r="AM29" i="23" s="1"/>
  <c r="CC29" i="1" s="1"/>
  <c r="S29" i="23"/>
  <c r="CD29" i="1" s="1"/>
  <c r="C30" i="23"/>
  <c r="BY30" i="1" s="1"/>
  <c r="AF30" i="23"/>
  <c r="O30" i="23"/>
  <c r="CA30" i="1" s="1"/>
  <c r="E30" i="23" l="1"/>
  <c r="AW29" i="23"/>
  <c r="T29" i="23" s="1"/>
  <c r="U29" i="23" s="1"/>
  <c r="CE29" i="1" s="1"/>
  <c r="CO29" i="1" s="1"/>
  <c r="V29" i="23" l="1"/>
  <c r="AO30" i="23"/>
  <c r="BL30" i="23" l="1"/>
  <c r="AX30" i="23" s="1"/>
  <c r="BJ30" i="23"/>
  <c r="AG30" i="23" s="1"/>
  <c r="BH30" i="23"/>
  <c r="AS30" i="23"/>
  <c r="BM30" i="23" l="1"/>
  <c r="AE30" i="23"/>
  <c r="BN30" i="23"/>
  <c r="BO30" i="23"/>
  <c r="AJ30" i="23"/>
  <c r="Q30" i="23" s="1"/>
  <c r="AL30" i="23" s="1"/>
  <c r="I30" i="23" l="1"/>
  <c r="K30" i="23" s="1"/>
  <c r="BI31" i="23" s="1"/>
  <c r="D30" i="23"/>
  <c r="AI30" i="23"/>
  <c r="P30" i="23" l="1"/>
  <c r="R30" i="23" s="1"/>
  <c r="BK31" i="23" s="1"/>
  <c r="F30" i="23"/>
  <c r="AC31" i="23"/>
  <c r="Z31" i="23" s="1"/>
  <c r="AQ32" i="23"/>
  <c r="AU30" i="23"/>
  <c r="AK30" i="23" l="1"/>
  <c r="B30" i="23" s="1"/>
  <c r="BX30" i="1" s="1"/>
  <c r="AH31" i="23"/>
  <c r="J31" i="23" s="1"/>
  <c r="H31" i="23"/>
  <c r="BZ31" i="1" s="1"/>
  <c r="AB31" i="23"/>
  <c r="Y31" i="23" s="1"/>
  <c r="AP32" i="23"/>
  <c r="BG31" i="23"/>
  <c r="W30" i="23"/>
  <c r="X30" i="23" s="1"/>
  <c r="CB30" i="1" s="1"/>
  <c r="AD31" i="23"/>
  <c r="AA31" i="23" s="1"/>
  <c r="AR32" i="23"/>
  <c r="AY31" i="23" l="1"/>
  <c r="C31" i="23"/>
  <c r="BY31" i="1" s="1"/>
  <c r="AF31" i="23"/>
  <c r="AN30" i="23"/>
  <c r="AM30" i="23" s="1"/>
  <c r="CC30" i="1" s="1"/>
  <c r="S30" i="23"/>
  <c r="CD30" i="1" s="1"/>
  <c r="O31" i="23"/>
  <c r="CA31" i="1" s="1"/>
  <c r="AW30" i="23" l="1"/>
  <c r="T30" i="23" s="1"/>
  <c r="U30" i="23" s="1"/>
  <c r="CE30" i="1" s="1"/>
  <c r="E31" i="23"/>
  <c r="V30" i="23" l="1"/>
  <c r="AO31" i="23"/>
  <c r="BJ31" i="23" l="1"/>
  <c r="AG31" i="23" s="1"/>
  <c r="BH31" i="23"/>
  <c r="BL31" i="23"/>
  <c r="AX31" i="23" s="1"/>
  <c r="AS31" i="23"/>
  <c r="BO31" i="23" l="1"/>
  <c r="AJ31" i="23"/>
  <c r="Q31" i="23" s="1"/>
  <c r="AL31" i="23" s="1"/>
  <c r="BM31" i="23"/>
  <c r="AE31" i="23"/>
  <c r="BN31" i="23"/>
  <c r="I31" i="23" l="1"/>
  <c r="K31" i="23" s="1"/>
  <c r="AU31" i="23" s="1"/>
  <c r="AI31" i="23"/>
  <c r="D31" i="23"/>
  <c r="F31" i="23" l="1"/>
  <c r="AT31" i="23" s="1"/>
  <c r="AC32" i="23"/>
  <c r="Z32" i="23" s="1"/>
  <c r="AQ33" i="23"/>
  <c r="P31" i="23"/>
  <c r="R31" i="23" s="1"/>
  <c r="BI32" i="23"/>
  <c r="AH32" i="23" l="1"/>
  <c r="J32" i="23" s="1"/>
  <c r="K32" i="23" s="1"/>
  <c r="H32" i="23"/>
  <c r="BZ32" i="1" s="1"/>
  <c r="AP33" i="23"/>
  <c r="AB32" i="23"/>
  <c r="Y32" i="23" s="1"/>
  <c r="BG32" i="23"/>
  <c r="W31" i="23"/>
  <c r="X31" i="23" s="1"/>
  <c r="CB31" i="1" s="1"/>
  <c r="AV31" i="23"/>
  <c r="AR33" i="23"/>
  <c r="AD32" i="23"/>
  <c r="AA32" i="23" s="1"/>
  <c r="BK32" i="23"/>
  <c r="AK31" i="23"/>
  <c r="B31" i="23" s="1"/>
  <c r="BX31" i="1" s="1"/>
  <c r="C32" i="23" l="1"/>
  <c r="BY32" i="1" s="1"/>
  <c r="S31" i="23"/>
  <c r="CD31" i="1" s="1"/>
  <c r="AN31" i="23"/>
  <c r="AM31" i="23" s="1"/>
  <c r="CC31" i="1" s="1"/>
  <c r="O32" i="23"/>
  <c r="CA32" i="1" s="1"/>
  <c r="AQ34" i="23"/>
  <c r="AC33" i="23"/>
  <c r="Z33" i="23" s="1"/>
  <c r="AW31" i="23" l="1"/>
  <c r="V31" i="23" s="1"/>
  <c r="H33" i="23"/>
  <c r="BZ33" i="1" s="1"/>
  <c r="T31" i="23" l="1"/>
  <c r="U31" i="23" s="1"/>
  <c r="CE31" i="1" s="1"/>
  <c r="AO32" i="23"/>
  <c r="BJ32" i="23" s="1"/>
  <c r="AG32" i="23" s="1"/>
  <c r="F32" i="23"/>
  <c r="AU32" i="23" l="1"/>
  <c r="AS32" i="23"/>
  <c r="BL32" i="23"/>
  <c r="AY32" i="23" s="1"/>
  <c r="BH32" i="23"/>
  <c r="BN32" i="23"/>
  <c r="AB33" i="23"/>
  <c r="Y33" i="23" s="1"/>
  <c r="AP34" i="23"/>
  <c r="AE32" i="23" l="1"/>
  <c r="AF32" i="23"/>
  <c r="E32" i="23" s="1"/>
  <c r="AT32" i="23"/>
  <c r="AT33" i="23" s="1"/>
  <c r="BO32" i="23"/>
  <c r="AX32" i="23"/>
  <c r="AJ32" i="23" s="1"/>
  <c r="Q32" i="23" s="1"/>
  <c r="R32" i="23" s="1"/>
  <c r="BM32" i="23"/>
  <c r="BG33" i="23"/>
  <c r="AI32" i="23"/>
  <c r="D32" i="23"/>
  <c r="BI33" i="23"/>
  <c r="I32" i="23"/>
  <c r="C33" i="23"/>
  <c r="BY33" i="1" s="1"/>
  <c r="AE33" i="23"/>
  <c r="AL32" i="23" l="1"/>
  <c r="BK33" i="23"/>
  <c r="P32" i="23"/>
  <c r="AK32" i="23" s="1"/>
  <c r="D33" i="23"/>
  <c r="W32" i="23"/>
  <c r="X32" i="23" s="1"/>
  <c r="CB32" i="1" s="1"/>
  <c r="AR34" i="23"/>
  <c r="AD33" i="23"/>
  <c r="AA33" i="23" s="1"/>
  <c r="AV32" i="23"/>
  <c r="B32" i="23" l="1"/>
  <c r="BX32" i="1" s="1"/>
  <c r="AX33" i="23"/>
  <c r="O33" i="23"/>
  <c r="CA33" i="1" s="1"/>
  <c r="AN32" i="23"/>
  <c r="AM32" i="23" s="1"/>
  <c r="CC32" i="1" s="1"/>
  <c r="S32" i="23"/>
  <c r="CD32" i="1" s="1"/>
  <c r="AW32" i="23" l="1"/>
  <c r="V32" i="23" l="1"/>
  <c r="AO33" i="23"/>
  <c r="T32" i="23"/>
  <c r="U32" i="23" s="1"/>
  <c r="CE32" i="1" s="1"/>
  <c r="BH33" i="23" l="1"/>
  <c r="BL33" i="23"/>
  <c r="AY33" i="23" s="1"/>
  <c r="BJ33" i="23"/>
  <c r="AS33" i="23"/>
  <c r="AG33" i="23" l="1"/>
  <c r="AH33" i="23"/>
  <c r="J33" i="23" s="1"/>
  <c r="K33" i="23" s="1"/>
  <c r="AU33" i="23" s="1"/>
  <c r="BN33" i="23"/>
  <c r="BO33" i="23"/>
  <c r="AI33" i="23"/>
  <c r="BM33" i="23"/>
  <c r="AF33" i="23"/>
  <c r="AC34" i="23" l="1"/>
  <c r="Z34" i="23" s="1"/>
  <c r="AQ35" i="23"/>
  <c r="E33" i="23"/>
  <c r="AJ33" i="23"/>
  <c r="Q33" i="23" s="1"/>
  <c r="R33" i="23" s="1"/>
  <c r="BK34" i="23" s="1"/>
  <c r="I33" i="23"/>
  <c r="BI34" i="23"/>
  <c r="P33" i="23"/>
  <c r="H34" i="23" l="1"/>
  <c r="BZ34" i="1" s="1"/>
  <c r="AG34" i="23"/>
  <c r="AK33" i="23"/>
  <c r="AR35" i="23"/>
  <c r="AD34" i="23"/>
  <c r="AA34" i="23" s="1"/>
  <c r="AV33" i="23"/>
  <c r="AL33" i="23"/>
  <c r="F33" i="23"/>
  <c r="W33" i="23" l="1"/>
  <c r="X33" i="23" s="1"/>
  <c r="CB33" i="1" s="1"/>
  <c r="O34" i="23"/>
  <c r="CA34" i="1" s="1"/>
  <c r="AB34" i="23"/>
  <c r="Y34" i="23" s="1"/>
  <c r="AP35" i="23"/>
  <c r="BG34" i="23"/>
  <c r="B33" i="23"/>
  <c r="AN33" i="23" l="1"/>
  <c r="AM33" i="23" s="1"/>
  <c r="CC33" i="1" s="1"/>
  <c r="S33" i="23"/>
  <c r="CD33" i="1" s="1"/>
  <c r="BX33" i="1"/>
  <c r="C34" i="23"/>
  <c r="BY34" i="1" s="1"/>
  <c r="AW33" i="23" l="1"/>
  <c r="T33" i="23" s="1"/>
  <c r="U33" i="23" s="1"/>
  <c r="CE33" i="1" s="1"/>
  <c r="AO34" i="23" l="1"/>
  <c r="BL34" i="23" s="1"/>
  <c r="V33" i="23"/>
  <c r="AS34" i="23"/>
  <c r="F34" i="23"/>
  <c r="AY34" i="23" l="1"/>
  <c r="AX34" i="23"/>
  <c r="BH34" i="23"/>
  <c r="BJ34" i="23"/>
  <c r="AH34" i="23" s="1"/>
  <c r="J34" i="23" s="1"/>
  <c r="AB35" i="23"/>
  <c r="Y35" i="23" s="1"/>
  <c r="AP36" i="23"/>
  <c r="AF34" i="23"/>
  <c r="BO34" i="23"/>
  <c r="BM34" i="23" l="1"/>
  <c r="AE34" i="23"/>
  <c r="BG35" i="23" s="1"/>
  <c r="AT34" i="23"/>
  <c r="AT35" i="23" s="1"/>
  <c r="AT36" i="23" s="1"/>
  <c r="AT37" i="23" s="1"/>
  <c r="AT38" i="23" s="1"/>
  <c r="AT39" i="23" s="1"/>
  <c r="AT40" i="23" s="1"/>
  <c r="AT41" i="23" s="1"/>
  <c r="AT42" i="23" s="1"/>
  <c r="AT43" i="23" s="1"/>
  <c r="AT44" i="23" s="1"/>
  <c r="AT45" i="23" s="1"/>
  <c r="AT46" i="23" s="1"/>
  <c r="AT47" i="23" s="1"/>
  <c r="AT48" i="23" s="1"/>
  <c r="AT49" i="23" s="1"/>
  <c r="AT50" i="23" s="1"/>
  <c r="AT51" i="23" s="1"/>
  <c r="AT52" i="23" s="1"/>
  <c r="AT53" i="23" s="1"/>
  <c r="AT54" i="23" s="1"/>
  <c r="AT55" i="23" s="1"/>
  <c r="AT56" i="23" s="1"/>
  <c r="AT57" i="23" s="1"/>
  <c r="AT58" i="23" s="1"/>
  <c r="AT59" i="23" s="1"/>
  <c r="AT60" i="23" s="1"/>
  <c r="AT61" i="23" s="1"/>
  <c r="AT62" i="23" s="1"/>
  <c r="AT63" i="23" s="1"/>
  <c r="AT64" i="23" s="1"/>
  <c r="AT65" i="23" s="1"/>
  <c r="AT66" i="23" s="1"/>
  <c r="AT67" i="23" s="1"/>
  <c r="AT68" i="23" s="1"/>
  <c r="AT69" i="23" s="1"/>
  <c r="AT70" i="23" s="1"/>
  <c r="AT71" i="23" s="1"/>
  <c r="AT72" i="23" s="1"/>
  <c r="AT73" i="23" s="1"/>
  <c r="AT74" i="23" s="1"/>
  <c r="AT75" i="23" s="1"/>
  <c r="AT76" i="23" s="1"/>
  <c r="AT77" i="23" s="1"/>
  <c r="AT78" i="23" s="1"/>
  <c r="AT79" i="23" s="1"/>
  <c r="AT80" i="23" s="1"/>
  <c r="AT81" i="23" s="1"/>
  <c r="AT82" i="23" s="1"/>
  <c r="AT83" i="23" s="1"/>
  <c r="AT84" i="23" s="1"/>
  <c r="AT85" i="23" s="1"/>
  <c r="AT86" i="23" s="1"/>
  <c r="AT87" i="23" s="1"/>
  <c r="AT88" i="23" s="1"/>
  <c r="AT89" i="23" s="1"/>
  <c r="AT90" i="23" s="1"/>
  <c r="AT91" i="23" s="1"/>
  <c r="AT92" i="23" s="1"/>
  <c r="AT93" i="23" s="1"/>
  <c r="AT94" i="23" s="1"/>
  <c r="AT95" i="23" s="1"/>
  <c r="AT96" i="23" s="1"/>
  <c r="AT97" i="23" s="1"/>
  <c r="AT98" i="23" s="1"/>
  <c r="AT99" i="23" s="1"/>
  <c r="AT100" i="23" s="1"/>
  <c r="AT101" i="23" s="1"/>
  <c r="AT102" i="23" s="1"/>
  <c r="AT103" i="23" s="1"/>
  <c r="AT104" i="23" s="1"/>
  <c r="AT105" i="23" s="1"/>
  <c r="AT106" i="23" s="1"/>
  <c r="AT107" i="23" s="1"/>
  <c r="AT108" i="23" s="1"/>
  <c r="AT109" i="23" s="1"/>
  <c r="AT110" i="23" s="1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BN34" i="23"/>
  <c r="C35" i="23"/>
  <c r="BY35" i="1" s="1"/>
  <c r="AF35" i="23"/>
  <c r="I34" i="23"/>
  <c r="E34" i="23"/>
  <c r="AJ34" i="23"/>
  <c r="Q34" i="23" s="1"/>
  <c r="D34" i="23" l="1"/>
  <c r="AI34" i="23"/>
  <c r="P34" i="23" s="1"/>
  <c r="R34" i="23" s="1"/>
  <c r="AV34" i="23" s="1"/>
  <c r="E35" i="23"/>
  <c r="K34" i="23"/>
  <c r="W34" i="23" s="1"/>
  <c r="X34" i="23" s="1"/>
  <c r="CB34" i="1" s="1"/>
  <c r="AK34" i="23"/>
  <c r="AL34" i="23"/>
  <c r="AD35" i="23" l="1"/>
  <c r="AA35" i="23" s="1"/>
  <c r="AR36" i="23"/>
  <c r="BK35" i="23"/>
  <c r="AY35" i="23"/>
  <c r="B34" i="23"/>
  <c r="AN34" i="23"/>
  <c r="AM34" i="23" s="1"/>
  <c r="CC34" i="1" s="1"/>
  <c r="AC35" i="23"/>
  <c r="Z35" i="23" s="1"/>
  <c r="AQ36" i="23"/>
  <c r="AU34" i="23"/>
  <c r="BI35" i="23"/>
  <c r="F35" i="23"/>
  <c r="O35" i="23"/>
  <c r="CA35" i="1" s="1"/>
  <c r="S34" i="23" l="1"/>
  <c r="CD34" i="1" s="1"/>
  <c r="BX34" i="1"/>
  <c r="H35" i="23"/>
  <c r="BZ35" i="1" s="1"/>
  <c r="AB36" i="23"/>
  <c r="Y36" i="23" s="1"/>
  <c r="AP37" i="23"/>
  <c r="AW34" i="23" l="1"/>
  <c r="T34" i="23" s="1"/>
  <c r="U34" i="23" s="1"/>
  <c r="CE34" i="1" s="1"/>
  <c r="CO34" i="1" s="1"/>
  <c r="C36" i="23"/>
  <c r="BY36" i="1" s="1"/>
  <c r="AF36" i="23"/>
  <c r="AO35" i="23" l="1"/>
  <c r="BJ35" i="23" s="1"/>
  <c r="V34" i="23"/>
  <c r="E36" i="23"/>
  <c r="AH35" i="23" l="1"/>
  <c r="AG35" i="23"/>
  <c r="I35" i="23" s="1"/>
  <c r="AS35" i="23"/>
  <c r="BL35" i="23"/>
  <c r="AX35" i="23" s="1"/>
  <c r="BH35" i="23"/>
  <c r="BM35" i="23" s="1"/>
  <c r="BN35" i="23"/>
  <c r="AE35" i="23" l="1"/>
  <c r="BG36" i="23" s="1"/>
  <c r="BO35" i="23"/>
  <c r="AI35" i="23"/>
  <c r="J35" i="23"/>
  <c r="AJ35" i="23"/>
  <c r="Q35" i="23" s="1"/>
  <c r="R35" i="23" s="1"/>
  <c r="D35" i="23" l="1"/>
  <c r="K35" i="23"/>
  <c r="W35" i="23" s="1"/>
  <c r="X35" i="23" s="1"/>
  <c r="CB35" i="1" s="1"/>
  <c r="AL35" i="23"/>
  <c r="BK36" i="23"/>
  <c r="P35" i="23"/>
  <c r="AK35" i="23" s="1"/>
  <c r="B35" i="23" s="1"/>
  <c r="BX35" i="1" s="1"/>
  <c r="AR37" i="23"/>
  <c r="AV35" i="23"/>
  <c r="AD36" i="23"/>
  <c r="AA36" i="23" s="1"/>
  <c r="AX36" i="23" l="1"/>
  <c r="S35" i="23"/>
  <c r="CD35" i="1" s="1"/>
  <c r="AN35" i="23"/>
  <c r="AM35" i="23" s="1"/>
  <c r="CC35" i="1" s="1"/>
  <c r="O36" i="23"/>
  <c r="CA36" i="1" s="1"/>
  <c r="AC36" i="23"/>
  <c r="Z36" i="23" s="1"/>
  <c r="AQ37" i="23"/>
  <c r="AU35" i="23"/>
  <c r="BI36" i="23"/>
  <c r="AH36" i="23" l="1"/>
  <c r="H36" i="23"/>
  <c r="BZ36" i="1" s="1"/>
  <c r="AW35" i="23"/>
  <c r="T35" i="23" s="1"/>
  <c r="U35" i="23" s="1"/>
  <c r="CE35" i="1" s="1"/>
  <c r="J36" i="23" l="1"/>
  <c r="V35" i="23"/>
  <c r="AO36" i="23"/>
  <c r="BJ36" i="23" l="1"/>
  <c r="AG36" i="23" s="1"/>
  <c r="BH36" i="23"/>
  <c r="BL36" i="23"/>
  <c r="AY36" i="23" s="1"/>
  <c r="AS36" i="23"/>
  <c r="BO36" i="23" l="1"/>
  <c r="AJ36" i="23"/>
  <c r="Q36" i="23" s="1"/>
  <c r="AL36" i="23" s="1"/>
  <c r="BM36" i="23"/>
  <c r="AE36" i="23"/>
  <c r="BN36" i="23"/>
  <c r="D36" i="23" l="1"/>
  <c r="AI36" i="23"/>
  <c r="I36" i="23"/>
  <c r="K36" i="23" s="1"/>
  <c r="AU36" i="23" s="1"/>
  <c r="AC37" i="23" l="1"/>
  <c r="Z37" i="23" s="1"/>
  <c r="AQ38" i="23"/>
  <c r="P36" i="23"/>
  <c r="R36" i="23" s="1"/>
  <c r="BK37" i="23" s="1"/>
  <c r="BI37" i="23"/>
  <c r="F36" i="23"/>
  <c r="AG37" i="23" l="1"/>
  <c r="H37" i="23"/>
  <c r="BZ37" i="1" s="1"/>
  <c r="AB37" i="23"/>
  <c r="Y37" i="23" s="1"/>
  <c r="AP38" i="23"/>
  <c r="BG37" i="23"/>
  <c r="AK36" i="23"/>
  <c r="B36" i="23" s="1"/>
  <c r="BX36" i="1" s="1"/>
  <c r="W36" i="23"/>
  <c r="X36" i="23" s="1"/>
  <c r="CB36" i="1" s="1"/>
  <c r="AR38" i="23"/>
  <c r="AD37" i="23"/>
  <c r="AA37" i="23" s="1"/>
  <c r="AV36" i="23"/>
  <c r="AX37" i="23" l="1"/>
  <c r="C37" i="23"/>
  <c r="BY37" i="1" s="1"/>
  <c r="AE37" i="23"/>
  <c r="AN36" i="23"/>
  <c r="AM36" i="23" s="1"/>
  <c r="CC36" i="1" s="1"/>
  <c r="S36" i="23"/>
  <c r="CD36" i="1" s="1"/>
  <c r="I37" i="23"/>
  <c r="K37" i="23" s="1"/>
  <c r="O37" i="23"/>
  <c r="CA37" i="1" s="1"/>
  <c r="AC38" i="23" l="1"/>
  <c r="Z38" i="23" s="1"/>
  <c r="AQ39" i="23"/>
  <c r="AW36" i="23"/>
  <c r="T36" i="23" s="1"/>
  <c r="U36" i="23" s="1"/>
  <c r="CE36" i="1" s="1"/>
  <c r="D37" i="23"/>
  <c r="AH38" i="23" l="1"/>
  <c r="H38" i="23"/>
  <c r="BZ38" i="1" s="1"/>
  <c r="F37" i="23"/>
  <c r="V36" i="23"/>
  <c r="AO37" i="23"/>
  <c r="BL37" i="23" l="1"/>
  <c r="AY37" i="23" s="1"/>
  <c r="BH37" i="23"/>
  <c r="AS37" i="23"/>
  <c r="BJ37" i="23"/>
  <c r="AH37" i="23" s="1"/>
  <c r="AU37" i="23"/>
  <c r="AB38" i="23"/>
  <c r="Y38" i="23" s="1"/>
  <c r="AP39" i="23"/>
  <c r="BN37" i="23" l="1"/>
  <c r="C38" i="23"/>
  <c r="BY38" i="1" s="1"/>
  <c r="AF38" i="23"/>
  <c r="BM37" i="23"/>
  <c r="AF37" i="23"/>
  <c r="BO37" i="23"/>
  <c r="E37" i="23" l="1"/>
  <c r="AJ37" i="23"/>
  <c r="Q37" i="23" s="1"/>
  <c r="BG38" i="23"/>
  <c r="J37" i="23"/>
  <c r="AI37" i="23"/>
  <c r="BI38" i="23"/>
  <c r="E38" i="23"/>
  <c r="P37" i="23" l="1"/>
  <c r="AL37" i="23"/>
  <c r="R37" i="23" l="1"/>
  <c r="AK37" i="23"/>
  <c r="B37" i="23" s="1"/>
  <c r="BX37" i="1" s="1"/>
  <c r="W37" i="23" l="1"/>
  <c r="X37" i="23" s="1"/>
  <c r="CB37" i="1" s="1"/>
  <c r="AR39" i="23"/>
  <c r="AD38" i="23"/>
  <c r="AA38" i="23" s="1"/>
  <c r="AV37" i="23"/>
  <c r="BK38" i="23"/>
  <c r="AY38" i="23" l="1"/>
  <c r="AN37" i="23"/>
  <c r="AM37" i="23" s="1"/>
  <c r="CC37" i="1" s="1"/>
  <c r="S37" i="23"/>
  <c r="CD37" i="1" s="1"/>
  <c r="O38" i="23"/>
  <c r="CA38" i="1" s="1"/>
  <c r="AW37" i="23" l="1"/>
  <c r="T37" i="23" s="1"/>
  <c r="U37" i="23" s="1"/>
  <c r="CE37" i="1" s="1"/>
  <c r="V37" i="23" l="1"/>
  <c r="AO38" i="23"/>
  <c r="BH38" i="23" l="1"/>
  <c r="BJ38" i="23"/>
  <c r="AG38" i="23" s="1"/>
  <c r="BL38" i="23"/>
  <c r="AX38" i="23" s="1"/>
  <c r="AS38" i="23"/>
  <c r="I38" i="23" l="1"/>
  <c r="K38" i="23" s="1"/>
  <c r="BO38" i="23"/>
  <c r="BN38" i="23"/>
  <c r="BM38" i="23"/>
  <c r="AE38" i="23"/>
  <c r="AC39" i="23" l="1"/>
  <c r="Z39" i="23" s="1"/>
  <c r="AQ40" i="23"/>
  <c r="AU38" i="23"/>
  <c r="J38" i="23"/>
  <c r="BI39" i="23"/>
  <c r="AJ38" i="23"/>
  <c r="Q38" i="23" s="1"/>
  <c r="D38" i="23"/>
  <c r="AI38" i="23"/>
  <c r="AH39" i="23" l="1"/>
  <c r="J39" i="23" s="1"/>
  <c r="H39" i="23"/>
  <c r="BZ39" i="1" s="1"/>
  <c r="P38" i="23"/>
  <c r="R38" i="23" s="1"/>
  <c r="F38" i="23"/>
  <c r="AL38" i="23"/>
  <c r="AK38" i="23" l="1"/>
  <c r="AB39" i="23"/>
  <c r="Y39" i="23" s="1"/>
  <c r="AP40" i="23"/>
  <c r="BG39" i="23"/>
  <c r="B38" i="23"/>
  <c r="BX38" i="1" s="1"/>
  <c r="W38" i="23"/>
  <c r="X38" i="23" s="1"/>
  <c r="CB38" i="1" s="1"/>
  <c r="AR40" i="23"/>
  <c r="AD39" i="23"/>
  <c r="AA39" i="23" s="1"/>
  <c r="AV38" i="23"/>
  <c r="BK39" i="23"/>
  <c r="AY39" i="23" l="1"/>
  <c r="O39" i="23"/>
  <c r="CA39" i="1" s="1"/>
  <c r="C39" i="23"/>
  <c r="BY39" i="1" s="1"/>
  <c r="AF39" i="23"/>
  <c r="S38" i="23"/>
  <c r="CD38" i="1" s="1"/>
  <c r="AN38" i="23"/>
  <c r="AM38" i="23" s="1"/>
  <c r="CC38" i="1" s="1"/>
  <c r="E39" i="23" l="1"/>
  <c r="AW38" i="23"/>
  <c r="T38" i="23" s="1"/>
  <c r="U38" i="23" s="1"/>
  <c r="CE38" i="1" s="1"/>
  <c r="V38" i="23" l="1"/>
  <c r="AO39" i="23"/>
  <c r="BJ39" i="23" l="1"/>
  <c r="AG39" i="23" s="1"/>
  <c r="BH39" i="23"/>
  <c r="BL39" i="23"/>
  <c r="AX39" i="23" s="1"/>
  <c r="AS39" i="23"/>
  <c r="BO39" i="23" l="1"/>
  <c r="AJ39" i="23"/>
  <c r="Q39" i="23" s="1"/>
  <c r="AL39" i="23" s="1"/>
  <c r="BM39" i="23"/>
  <c r="AE39" i="23"/>
  <c r="BN39" i="23"/>
  <c r="I39" i="23" l="1"/>
  <c r="K39" i="23" s="1"/>
  <c r="D39" i="23"/>
  <c r="AI39" i="23"/>
  <c r="P39" i="23" l="1"/>
  <c r="R39" i="23" s="1"/>
  <c r="AC40" i="23"/>
  <c r="Z40" i="23" s="1"/>
  <c r="AQ41" i="23"/>
  <c r="AU39" i="23"/>
  <c r="F39" i="23"/>
  <c r="BI40" i="23"/>
  <c r="AH40" i="23" l="1"/>
  <c r="J40" i="23" s="1"/>
  <c r="K40" i="23" s="1"/>
  <c r="H40" i="23"/>
  <c r="BZ40" i="1" s="1"/>
  <c r="W39" i="23"/>
  <c r="X39" i="23" s="1"/>
  <c r="CB39" i="1" s="1"/>
  <c r="AD40" i="23"/>
  <c r="AA40" i="23" s="1"/>
  <c r="AR41" i="23"/>
  <c r="AV39" i="23"/>
  <c r="AB40" i="23"/>
  <c r="Y40" i="23" s="1"/>
  <c r="AP41" i="23"/>
  <c r="BG40" i="23"/>
  <c r="AK39" i="23"/>
  <c r="B39" i="23" s="1"/>
  <c r="BX39" i="1" s="1"/>
  <c r="BK40" i="23"/>
  <c r="AY40" i="23" l="1"/>
  <c r="AN39" i="23"/>
  <c r="AM39" i="23" s="1"/>
  <c r="CC39" i="1" s="1"/>
  <c r="S39" i="23"/>
  <c r="CD39" i="1" s="1"/>
  <c r="C40" i="23"/>
  <c r="BY40" i="1" s="1"/>
  <c r="AF40" i="23"/>
  <c r="O40" i="23"/>
  <c r="CA40" i="1" s="1"/>
  <c r="AC41" i="23"/>
  <c r="Z41" i="23" s="1"/>
  <c r="AQ42" i="23"/>
  <c r="AH41" i="23" l="1"/>
  <c r="J41" i="23" s="1"/>
  <c r="K41" i="23" s="1"/>
  <c r="E40" i="23"/>
  <c r="H41" i="23"/>
  <c r="BZ41" i="1" s="1"/>
  <c r="AW39" i="23"/>
  <c r="T39" i="23"/>
  <c r="U39" i="23" s="1"/>
  <c r="CE39" i="1" s="1"/>
  <c r="CO39" i="1" s="1"/>
  <c r="AC42" i="23" l="1"/>
  <c r="Z42" i="23" s="1"/>
  <c r="AQ43" i="23"/>
  <c r="V39" i="23"/>
  <c r="AO40" i="23"/>
  <c r="F40" i="23"/>
  <c r="AH42" i="23" l="1"/>
  <c r="BL40" i="23"/>
  <c r="AX40" i="23" s="1"/>
  <c r="BH40" i="23"/>
  <c r="BJ40" i="23"/>
  <c r="AG40" i="23" s="1"/>
  <c r="AS40" i="23"/>
  <c r="H42" i="23"/>
  <c r="BZ42" i="1" s="1"/>
  <c r="AB41" i="23"/>
  <c r="Y41" i="23" s="1"/>
  <c r="AP42" i="23"/>
  <c r="AU40" i="23" l="1"/>
  <c r="C41" i="23"/>
  <c r="BY41" i="1" s="1"/>
  <c r="AF41" i="23"/>
  <c r="BN40" i="23"/>
  <c r="BM40" i="23"/>
  <c r="AE40" i="23"/>
  <c r="BO40" i="23"/>
  <c r="AJ40" i="23"/>
  <c r="Q40" i="23" s="1"/>
  <c r="BI41" i="23" l="1"/>
  <c r="I40" i="23"/>
  <c r="BG41" i="23"/>
  <c r="AI40" i="23"/>
  <c r="D40" i="23"/>
  <c r="R40" i="23"/>
  <c r="AL40" i="23"/>
  <c r="E41" i="23"/>
  <c r="W40" i="23" l="1"/>
  <c r="X40" i="23" s="1"/>
  <c r="CB40" i="1" s="1"/>
  <c r="AR42" i="23"/>
  <c r="AD41" i="23"/>
  <c r="AA41" i="23" s="1"/>
  <c r="AV40" i="23"/>
  <c r="F41" i="23"/>
  <c r="P40" i="23"/>
  <c r="AK40" i="23" s="1"/>
  <c r="B40" i="23" s="1"/>
  <c r="BX40" i="1" s="1"/>
  <c r="BK41" i="23"/>
  <c r="AX41" i="23" l="1"/>
  <c r="O41" i="23"/>
  <c r="CA41" i="1" s="1"/>
  <c r="AN40" i="23"/>
  <c r="AM40" i="23" s="1"/>
  <c r="CC40" i="1" s="1"/>
  <c r="S40" i="23"/>
  <c r="CD40" i="1" s="1"/>
  <c r="AB42" i="23"/>
  <c r="Y42" i="23" s="1"/>
  <c r="AP43" i="23"/>
  <c r="AW40" i="23" l="1"/>
  <c r="T40" i="23" s="1"/>
  <c r="U40" i="23" s="1"/>
  <c r="CE40" i="1" s="1"/>
  <c r="C42" i="23"/>
  <c r="BY42" i="1" s="1"/>
  <c r="AE42" i="23"/>
  <c r="V40" i="23" l="1"/>
  <c r="AO41" i="23"/>
  <c r="BH41" i="23" s="1"/>
  <c r="D42" i="23"/>
  <c r="BJ41" i="23" l="1"/>
  <c r="AG41" i="23" s="1"/>
  <c r="AS41" i="23"/>
  <c r="BL41" i="23"/>
  <c r="AY41" i="23" s="1"/>
  <c r="AJ41" i="23" s="1"/>
  <c r="Q41" i="23" s="1"/>
  <c r="BM41" i="23"/>
  <c r="AE41" i="23"/>
  <c r="BO41" i="23" l="1"/>
  <c r="BN41" i="23"/>
  <c r="AU41" i="23"/>
  <c r="BG42" i="23"/>
  <c r="D41" i="23"/>
  <c r="AI41" i="23"/>
  <c r="R41" i="23"/>
  <c r="AL41" i="23"/>
  <c r="I41" i="23"/>
  <c r="BI42" i="23"/>
  <c r="BK42" i="23" l="1"/>
  <c r="P41" i="23"/>
  <c r="AK41" i="23" s="1"/>
  <c r="B41" i="23" s="1"/>
  <c r="BX41" i="1" s="1"/>
  <c r="W41" i="23"/>
  <c r="X41" i="23" s="1"/>
  <c r="CB41" i="1" s="1"/>
  <c r="AD42" i="23"/>
  <c r="AA42" i="23" s="1"/>
  <c r="AR43" i="23"/>
  <c r="AV41" i="23"/>
  <c r="AX42" i="23" l="1"/>
  <c r="O42" i="23"/>
  <c r="CA42" i="1" s="1"/>
  <c r="AN41" i="23"/>
  <c r="AM41" i="23" s="1"/>
  <c r="CC41" i="1" s="1"/>
  <c r="S41" i="23"/>
  <c r="CD41" i="1" s="1"/>
  <c r="AW41" i="23" l="1"/>
  <c r="AO42" i="23" l="1"/>
  <c r="V41" i="23"/>
  <c r="T41" i="23"/>
  <c r="U41" i="23" s="1"/>
  <c r="CE41" i="1" s="1"/>
  <c r="BL42" i="23" l="1"/>
  <c r="AY42" i="23" s="1"/>
  <c r="BJ42" i="23"/>
  <c r="AG42" i="23" s="1"/>
  <c r="BH42" i="23"/>
  <c r="AS42" i="23"/>
  <c r="J42" i="23" l="1"/>
  <c r="K42" i="23" s="1"/>
  <c r="BM42" i="23"/>
  <c r="AF42" i="23"/>
  <c r="BN42" i="23"/>
  <c r="BO42" i="23"/>
  <c r="AI42" i="23" l="1"/>
  <c r="P42" i="23" s="1"/>
  <c r="AQ44" i="23"/>
  <c r="AC43" i="23"/>
  <c r="Z43" i="23" s="1"/>
  <c r="AU42" i="23"/>
  <c r="E42" i="23"/>
  <c r="AJ42" i="23"/>
  <c r="Q42" i="23" s="1"/>
  <c r="R42" i="23" s="1"/>
  <c r="I42" i="23"/>
  <c r="BI43" i="23"/>
  <c r="BK43" i="23" l="1"/>
  <c r="AG43" i="23"/>
  <c r="H43" i="23"/>
  <c r="BZ43" i="1" s="1"/>
  <c r="AK42" i="23"/>
  <c r="AD43" i="23"/>
  <c r="AA43" i="23" s="1"/>
  <c r="AR44" i="23"/>
  <c r="AV42" i="23"/>
  <c r="AL42" i="23"/>
  <c r="B42" i="23" s="1"/>
  <c r="BX42" i="1" s="1"/>
  <c r="F42" i="23"/>
  <c r="W42" i="23" s="1"/>
  <c r="X42" i="23" s="1"/>
  <c r="CB42" i="1" s="1"/>
  <c r="AX43" i="23" l="1"/>
  <c r="O43" i="23"/>
  <c r="CA43" i="1" s="1"/>
  <c r="AN42" i="23"/>
  <c r="AM42" i="23" s="1"/>
  <c r="CC42" i="1" s="1"/>
  <c r="S42" i="23"/>
  <c r="CD42" i="1" s="1"/>
  <c r="AP44" i="23"/>
  <c r="AB43" i="23"/>
  <c r="Y43" i="23" s="1"/>
  <c r="BG43" i="23"/>
  <c r="AW42" i="23" l="1"/>
  <c r="T42" i="23" s="1"/>
  <c r="U42" i="23" s="1"/>
  <c r="CE42" i="1" s="1"/>
  <c r="C43" i="23"/>
  <c r="BY43" i="1" s="1"/>
  <c r="AE43" i="23"/>
  <c r="D43" i="23" l="1"/>
  <c r="V42" i="23"/>
  <c r="AO43" i="23"/>
  <c r="BJ43" i="23" l="1"/>
  <c r="AH43" i="23" s="1"/>
  <c r="BL43" i="23"/>
  <c r="AY43" i="23" s="1"/>
  <c r="BH43" i="23"/>
  <c r="AS43" i="23"/>
  <c r="J43" i="23" l="1"/>
  <c r="K43" i="23" s="1"/>
  <c r="BM43" i="23"/>
  <c r="AF43" i="23"/>
  <c r="BO43" i="23"/>
  <c r="AI43" i="23"/>
  <c r="BN43" i="23"/>
  <c r="AC44" i="23" l="1"/>
  <c r="Z44" i="23" s="1"/>
  <c r="AQ45" i="23"/>
  <c r="AU43" i="23"/>
  <c r="I43" i="23"/>
  <c r="BI44" i="23"/>
  <c r="AJ43" i="23"/>
  <c r="Q43" i="23" s="1"/>
  <c r="R43" i="23" s="1"/>
  <c r="AV43" i="23" s="1"/>
  <c r="E43" i="23"/>
  <c r="P43" i="23"/>
  <c r="AG44" i="23" l="1"/>
  <c r="I44" i="23" s="1"/>
  <c r="H44" i="23"/>
  <c r="BZ44" i="1" s="1"/>
  <c r="F43" i="23"/>
  <c r="W43" i="23" s="1"/>
  <c r="X43" i="23" s="1"/>
  <c r="CB43" i="1" s="1"/>
  <c r="AL43" i="23"/>
  <c r="AD44" i="23"/>
  <c r="AA44" i="23" s="1"/>
  <c r="AR45" i="23"/>
  <c r="BK44" i="23"/>
  <c r="AK43" i="23"/>
  <c r="AX44" i="23" l="1"/>
  <c r="B43" i="23"/>
  <c r="O44" i="23"/>
  <c r="CA44" i="1" s="1"/>
  <c r="AN43" i="23"/>
  <c r="AM43" i="23" s="1"/>
  <c r="CC43" i="1" s="1"/>
  <c r="AB44" i="23"/>
  <c r="Y44" i="23" s="1"/>
  <c r="AP45" i="23"/>
  <c r="BG44" i="23"/>
  <c r="S43" i="23" l="1"/>
  <c r="CD43" i="1" s="1"/>
  <c r="BX43" i="1"/>
  <c r="C44" i="23"/>
  <c r="BY44" i="1" s="1"/>
  <c r="AE44" i="23"/>
  <c r="AW43" i="23" l="1"/>
  <c r="T43" i="23" s="1"/>
  <c r="U43" i="23" s="1"/>
  <c r="CE43" i="1" s="1"/>
  <c r="D44" i="23"/>
  <c r="AO44" i="23" l="1"/>
  <c r="BJ44" i="23" s="1"/>
  <c r="AH44" i="23" s="1"/>
  <c r="V43" i="23"/>
  <c r="AS44" i="23"/>
  <c r="BL44" i="23" l="1"/>
  <c r="AY44" i="23" s="1"/>
  <c r="BH44" i="23"/>
  <c r="BM44" i="23" s="1"/>
  <c r="AF44" i="23"/>
  <c r="BN44" i="23"/>
  <c r="BO44" i="23" l="1"/>
  <c r="E44" i="23"/>
  <c r="AJ44" i="23"/>
  <c r="Q44" i="23" s="1"/>
  <c r="R44" i="23" s="1"/>
  <c r="J44" i="23"/>
  <c r="K44" i="23" s="1"/>
  <c r="AI44" i="23"/>
  <c r="BK45" i="23" l="1"/>
  <c r="P44" i="23"/>
  <c r="AK44" i="23" s="1"/>
  <c r="AQ46" i="23"/>
  <c r="AC45" i="23"/>
  <c r="Z45" i="23" s="1"/>
  <c r="BI45" i="23"/>
  <c r="AU44" i="23"/>
  <c r="AV44" i="23"/>
  <c r="AD45" i="23"/>
  <c r="AA45" i="23" s="1"/>
  <c r="AR46" i="23"/>
  <c r="AL44" i="23"/>
  <c r="F44" i="23"/>
  <c r="AX45" i="23" l="1"/>
  <c r="AG45" i="23"/>
  <c r="W44" i="23"/>
  <c r="X44" i="23" s="1"/>
  <c r="O45" i="23"/>
  <c r="CA45" i="1" s="1"/>
  <c r="H45" i="23"/>
  <c r="BZ45" i="1" s="1"/>
  <c r="AB45" i="23"/>
  <c r="Y45" i="23" s="1"/>
  <c r="AP46" i="23"/>
  <c r="BG45" i="23"/>
  <c r="B44" i="23"/>
  <c r="BX44" i="1" s="1"/>
  <c r="AN44" i="23" l="1"/>
  <c r="AM44" i="23" s="1"/>
  <c r="CC44" i="1" s="1"/>
  <c r="CB44" i="1"/>
  <c r="I45" i="23"/>
  <c r="K45" i="23" s="1"/>
  <c r="AE45" i="23"/>
  <c r="C45" i="23"/>
  <c r="BY45" i="1" s="1"/>
  <c r="S44" i="23"/>
  <c r="CD44" i="1" s="1"/>
  <c r="AW44" i="23" l="1"/>
  <c r="V44" i="23" s="1"/>
  <c r="T44" i="23"/>
  <c r="U44" i="23" s="1"/>
  <c r="CE44" i="1" s="1"/>
  <c r="CO44" i="1" s="1"/>
  <c r="D45" i="23"/>
  <c r="AC46" i="23"/>
  <c r="Z46" i="23" s="1"/>
  <c r="AQ47" i="23"/>
  <c r="AG46" i="23" l="1"/>
  <c r="AO45" i="23"/>
  <c r="BL45" i="23" s="1"/>
  <c r="AY45" i="23" s="1"/>
  <c r="F45" i="23"/>
  <c r="H46" i="23"/>
  <c r="BZ46" i="1" s="1"/>
  <c r="BJ45" i="23" l="1"/>
  <c r="AH45" i="23" s="1"/>
  <c r="AS45" i="23"/>
  <c r="BH45" i="23"/>
  <c r="BM45" i="23" s="1"/>
  <c r="BO45" i="23"/>
  <c r="I46" i="23"/>
  <c r="K46" i="23" s="1"/>
  <c r="AB46" i="23"/>
  <c r="Y46" i="23" s="1"/>
  <c r="AP47" i="23"/>
  <c r="AU45" i="23" l="1"/>
  <c r="BN45" i="23"/>
  <c r="J45" i="23"/>
  <c r="AF45" i="23"/>
  <c r="BG46" i="23" s="1"/>
  <c r="AQ48" i="23"/>
  <c r="AC47" i="23"/>
  <c r="Z47" i="23" s="1"/>
  <c r="C46" i="23"/>
  <c r="BY46" i="1" s="1"/>
  <c r="AF46" i="23"/>
  <c r="E45" i="23" l="1"/>
  <c r="AH47" i="23"/>
  <c r="AI45" i="23"/>
  <c r="P45" i="23" s="1"/>
  <c r="BI46" i="23"/>
  <c r="AJ45" i="23"/>
  <c r="Q45" i="23" s="1"/>
  <c r="H47" i="23"/>
  <c r="BZ47" i="1" s="1"/>
  <c r="E46" i="23"/>
  <c r="AL45" i="23" l="1"/>
  <c r="R45" i="23"/>
  <c r="AK45" i="23"/>
  <c r="B45" i="23" s="1"/>
  <c r="BX45" i="1" s="1"/>
  <c r="W45" i="23" l="1"/>
  <c r="X45" i="23" s="1"/>
  <c r="CB45" i="1" s="1"/>
  <c r="AD46" i="23"/>
  <c r="AA46" i="23" s="1"/>
  <c r="AR47" i="23"/>
  <c r="AV45" i="23"/>
  <c r="BK46" i="23"/>
  <c r="AY46" i="23" l="1"/>
  <c r="AN45" i="23"/>
  <c r="AM45" i="23" s="1"/>
  <c r="CC45" i="1" s="1"/>
  <c r="S45" i="23"/>
  <c r="CD45" i="1" s="1"/>
  <c r="O46" i="23"/>
  <c r="CA46" i="1" s="1"/>
  <c r="AW45" i="23" l="1"/>
  <c r="T45" i="23" s="1"/>
  <c r="U45" i="23" s="1"/>
  <c r="CE45" i="1" s="1"/>
  <c r="V45" i="23" l="1"/>
  <c r="AO46" i="23"/>
  <c r="BH46" i="23" l="1"/>
  <c r="BJ46" i="23"/>
  <c r="AH46" i="23" s="1"/>
  <c r="BL46" i="23"/>
  <c r="AX46" i="23" s="1"/>
  <c r="AS46" i="23"/>
  <c r="BN46" i="23" l="1"/>
  <c r="BM46" i="23"/>
  <c r="AE46" i="23"/>
  <c r="BO46" i="23"/>
  <c r="AU46" i="23"/>
  <c r="D46" i="23" l="1"/>
  <c r="AI46" i="23"/>
  <c r="J46" i="23"/>
  <c r="BI47" i="23"/>
  <c r="AJ46" i="23"/>
  <c r="Q46" i="23" s="1"/>
  <c r="AL46" i="23" l="1"/>
  <c r="P46" i="23"/>
  <c r="R46" i="23" s="1"/>
  <c r="F46" i="23"/>
  <c r="AK46" i="23" l="1"/>
  <c r="B46" i="23" s="1"/>
  <c r="BX46" i="1" s="1"/>
  <c r="W46" i="23"/>
  <c r="X46" i="23" s="1"/>
  <c r="CB46" i="1" s="1"/>
  <c r="AD47" i="23"/>
  <c r="AA47" i="23" s="1"/>
  <c r="AR48" i="23"/>
  <c r="AV46" i="23"/>
  <c r="AB47" i="23"/>
  <c r="Y47" i="23" s="1"/>
  <c r="AP48" i="23"/>
  <c r="BG47" i="23"/>
  <c r="BK47" i="23"/>
  <c r="AY47" i="23" l="1"/>
  <c r="O47" i="23"/>
  <c r="CA47" i="1" s="1"/>
  <c r="AN46" i="23"/>
  <c r="AM46" i="23" s="1"/>
  <c r="CC46" i="1" s="1"/>
  <c r="S46" i="23"/>
  <c r="CD46" i="1" s="1"/>
  <c r="AF47" i="23"/>
  <c r="C47" i="23"/>
  <c r="BY47" i="1" s="1"/>
  <c r="E47" i="23" l="1"/>
  <c r="AW46" i="23"/>
  <c r="T46" i="23" s="1"/>
  <c r="U46" i="23" s="1"/>
  <c r="CE46" i="1" s="1"/>
  <c r="V46" i="23" l="1"/>
  <c r="AO47" i="23"/>
  <c r="BL47" i="23" l="1"/>
  <c r="AX47" i="23" s="1"/>
  <c r="BJ47" i="23"/>
  <c r="AG47" i="23" s="1"/>
  <c r="BH47" i="23"/>
  <c r="AS47" i="23"/>
  <c r="I47" i="23" l="1"/>
  <c r="K47" i="23" s="1"/>
  <c r="BM47" i="23"/>
  <c r="AE47" i="23"/>
  <c r="BN47" i="23"/>
  <c r="BO47" i="23"/>
  <c r="AC48" i="23" l="1"/>
  <c r="Z48" i="23" s="1"/>
  <c r="AQ49" i="23"/>
  <c r="AU47" i="23"/>
  <c r="D47" i="23"/>
  <c r="AI47" i="23"/>
  <c r="J47" i="23"/>
  <c r="BI48" i="23"/>
  <c r="AJ47" i="23"/>
  <c r="Q47" i="23" s="1"/>
  <c r="AH48" i="23" l="1"/>
  <c r="H48" i="23"/>
  <c r="BZ48" i="1" s="1"/>
  <c r="P47" i="23"/>
  <c r="R47" i="23" s="1"/>
  <c r="F47" i="23"/>
  <c r="AL47" i="23"/>
  <c r="BK48" i="23" l="1"/>
  <c r="AV47" i="23"/>
  <c r="AK47" i="23"/>
  <c r="B47" i="23" s="1"/>
  <c r="BX47" i="1" s="1"/>
  <c r="AB48" i="23"/>
  <c r="Y48" i="23" s="1"/>
  <c r="AP49" i="23"/>
  <c r="BG48" i="23"/>
  <c r="W47" i="23"/>
  <c r="X47" i="23" s="1"/>
  <c r="CB47" i="1" s="1"/>
  <c r="AR49" i="23"/>
  <c r="AD48" i="23"/>
  <c r="AA48" i="23" s="1"/>
  <c r="AY48" i="23" l="1"/>
  <c r="O48" i="23"/>
  <c r="CA48" i="1" s="1"/>
  <c r="C48" i="23"/>
  <c r="BY48" i="1" s="1"/>
  <c r="AF48" i="23"/>
  <c r="AN47" i="23"/>
  <c r="AM47" i="23" s="1"/>
  <c r="CC47" i="1" s="1"/>
  <c r="S47" i="23"/>
  <c r="CD47" i="1" s="1"/>
  <c r="E48" i="23" l="1"/>
  <c r="AW47" i="23"/>
  <c r="V47" i="23" l="1"/>
  <c r="AO48" i="23"/>
  <c r="T47" i="23"/>
  <c r="U47" i="23" s="1"/>
  <c r="CE47" i="1" s="1"/>
  <c r="BL48" i="23" l="1"/>
  <c r="AX48" i="23" s="1"/>
  <c r="BH48" i="23"/>
  <c r="BJ48" i="23"/>
  <c r="AG48" i="23" s="1"/>
  <c r="AS48" i="23"/>
  <c r="I48" i="23" l="1"/>
  <c r="K48" i="23" s="1"/>
  <c r="BN48" i="23"/>
  <c r="BM48" i="23"/>
  <c r="AE48" i="23"/>
  <c r="BO48" i="23"/>
  <c r="AC49" i="23" l="1"/>
  <c r="Z49" i="23" s="1"/>
  <c r="AQ50" i="23"/>
  <c r="AU48" i="23"/>
  <c r="AI48" i="23"/>
  <c r="D48" i="23"/>
  <c r="J48" i="23"/>
  <c r="BI49" i="23"/>
  <c r="AJ48" i="23"/>
  <c r="Q48" i="23" s="1"/>
  <c r="H49" i="23" l="1"/>
  <c r="BZ49" i="1" s="1"/>
  <c r="AH49" i="23"/>
  <c r="J49" i="23" s="1"/>
  <c r="AL48" i="23"/>
  <c r="F48" i="23"/>
  <c r="P48" i="23"/>
  <c r="R48" i="23" s="1"/>
  <c r="BK49" i="23" s="1"/>
  <c r="AB49" i="23" l="1"/>
  <c r="Y49" i="23" s="1"/>
  <c r="AP50" i="23"/>
  <c r="BG49" i="23"/>
  <c r="W48" i="23"/>
  <c r="X48" i="23" s="1"/>
  <c r="CB48" i="1" s="1"/>
  <c r="AD49" i="23"/>
  <c r="AA49" i="23" s="1"/>
  <c r="AV48" i="23"/>
  <c r="AR50" i="23"/>
  <c r="AK48" i="23"/>
  <c r="B48" i="23" s="1"/>
  <c r="BX48" i="1" s="1"/>
  <c r="AY49" i="23" l="1"/>
  <c r="C49" i="23"/>
  <c r="BY49" i="1" s="1"/>
  <c r="AF49" i="23"/>
  <c r="O49" i="23"/>
  <c r="CA49" i="1" s="1"/>
  <c r="AN48" i="23"/>
  <c r="AM48" i="23" s="1"/>
  <c r="CC48" i="1" s="1"/>
  <c r="S48" i="23"/>
  <c r="CD48" i="1" s="1"/>
  <c r="AW48" i="23" l="1"/>
  <c r="T48" i="23" s="1"/>
  <c r="U48" i="23" s="1"/>
  <c r="CE48" i="1" s="1"/>
  <c r="E49" i="23"/>
  <c r="V48" i="23" l="1"/>
  <c r="AO49" i="23"/>
  <c r="BH49" i="23" l="1"/>
  <c r="BL49" i="23"/>
  <c r="AX49" i="23" s="1"/>
  <c r="BJ49" i="23"/>
  <c r="AG49" i="23" s="1"/>
  <c r="AS49" i="23"/>
  <c r="BN49" i="23" l="1"/>
  <c r="BO49" i="23"/>
  <c r="AJ49" i="23"/>
  <c r="Q49" i="23" s="1"/>
  <c r="AL49" i="23" s="1"/>
  <c r="BM49" i="23"/>
  <c r="AE49" i="23"/>
  <c r="D49" i="23" l="1"/>
  <c r="AI49" i="23"/>
  <c r="I49" i="23"/>
  <c r="K49" i="23" s="1"/>
  <c r="P49" i="23" l="1"/>
  <c r="R49" i="23" s="1"/>
  <c r="AV49" i="23" s="1"/>
  <c r="AQ51" i="23"/>
  <c r="AC50" i="23"/>
  <c r="Z50" i="23" s="1"/>
  <c r="AU49" i="23"/>
  <c r="F49" i="23"/>
  <c r="BI50" i="23"/>
  <c r="AH50" i="23" l="1"/>
  <c r="J50" i="23" s="1"/>
  <c r="K50" i="23" s="1"/>
  <c r="H50" i="23"/>
  <c r="BZ50" i="1" s="1"/>
  <c r="W49" i="23"/>
  <c r="X49" i="23" s="1"/>
  <c r="CB49" i="1" s="1"/>
  <c r="AD50" i="23"/>
  <c r="AA50" i="23" s="1"/>
  <c r="AR51" i="23"/>
  <c r="AB50" i="23"/>
  <c r="Y50" i="23" s="1"/>
  <c r="AP51" i="23"/>
  <c r="BG50" i="23"/>
  <c r="AK49" i="23"/>
  <c r="B49" i="23" s="1"/>
  <c r="BX49" i="1" s="1"/>
  <c r="BK50" i="23"/>
  <c r="AY50" i="23" l="1"/>
  <c r="O50" i="23"/>
  <c r="CA50" i="1" s="1"/>
  <c r="C50" i="23"/>
  <c r="BY50" i="1" s="1"/>
  <c r="AF50" i="23"/>
  <c r="AN49" i="23"/>
  <c r="AM49" i="23" s="1"/>
  <c r="CC49" i="1" s="1"/>
  <c r="S49" i="23"/>
  <c r="CD49" i="1" s="1"/>
  <c r="AC51" i="23"/>
  <c r="Z51" i="23" s="1"/>
  <c r="AQ52" i="23"/>
  <c r="AH51" i="23" l="1"/>
  <c r="J51" i="23" s="1"/>
  <c r="K51" i="23" s="1"/>
  <c r="AW49" i="23"/>
  <c r="V49" i="23" s="1"/>
  <c r="T49" i="23"/>
  <c r="U49" i="23" s="1"/>
  <c r="CE49" i="1" s="1"/>
  <c r="CO49" i="1" s="1"/>
  <c r="E50" i="23"/>
  <c r="H51" i="23"/>
  <c r="BZ51" i="1" s="1"/>
  <c r="AQ53" i="23" l="1"/>
  <c r="AC52" i="23"/>
  <c r="Z52" i="23" s="1"/>
  <c r="H52" i="23" s="1"/>
  <c r="BZ52" i="1" s="1"/>
  <c r="AO50" i="23"/>
  <c r="BJ50" i="23" s="1"/>
  <c r="AG50" i="23" s="1"/>
  <c r="F50" i="23"/>
  <c r="AH52" i="23" l="1"/>
  <c r="J52" i="23" s="1"/>
  <c r="AU50" i="23"/>
  <c r="AS50" i="23"/>
  <c r="BL50" i="23"/>
  <c r="BH50" i="23"/>
  <c r="AE50" i="23" s="1"/>
  <c r="AB51" i="23"/>
  <c r="Y51" i="23" s="1"/>
  <c r="AP52" i="23"/>
  <c r="BN50" i="23"/>
  <c r="AX50" i="23" l="1"/>
  <c r="AJ50" i="23" s="1"/>
  <c r="Q50" i="23" s="1"/>
  <c r="BO50" i="23"/>
  <c r="BM50" i="23"/>
  <c r="I50" i="23"/>
  <c r="BI51" i="23"/>
  <c r="C51" i="23"/>
  <c r="BY51" i="1" s="1"/>
  <c r="AE51" i="23"/>
  <c r="D50" i="23"/>
  <c r="BG51" i="23"/>
  <c r="AI50" i="23"/>
  <c r="R50" i="23" l="1"/>
  <c r="AL50" i="23"/>
  <c r="AV50" i="23"/>
  <c r="P50" i="23"/>
  <c r="AK50" i="23" s="1"/>
  <c r="B50" i="23" s="1"/>
  <c r="BX50" i="1" s="1"/>
  <c r="D51" i="23"/>
  <c r="AD51" i="23" l="1"/>
  <c r="AA51" i="23" s="1"/>
  <c r="O51" i="23" s="1"/>
  <c r="CA51" i="1" s="1"/>
  <c r="BK51" i="23"/>
  <c r="W50" i="23"/>
  <c r="X50" i="23" s="1"/>
  <c r="CB50" i="1" s="1"/>
  <c r="AR52" i="23"/>
  <c r="AX51" i="23" l="1"/>
  <c r="S50" i="23"/>
  <c r="CD50" i="1" s="1"/>
  <c r="AN50" i="23"/>
  <c r="AM50" i="23" s="1"/>
  <c r="CC50" i="1" s="1"/>
  <c r="AW50" i="23" l="1"/>
  <c r="T50" i="23" s="1"/>
  <c r="U50" i="23" s="1"/>
  <c r="CE50" i="1" s="1"/>
  <c r="AO51" i="23" l="1"/>
  <c r="BJ51" i="23" s="1"/>
  <c r="AG51" i="23" s="1"/>
  <c r="V50" i="23"/>
  <c r="AS51" i="23"/>
  <c r="BL51" i="23" l="1"/>
  <c r="AY51" i="23" s="1"/>
  <c r="BH51" i="23"/>
  <c r="BM51" i="23" s="1"/>
  <c r="BN51" i="23"/>
  <c r="AI51" i="23"/>
  <c r="AF51" i="23"/>
  <c r="AU51" i="23"/>
  <c r="BO51" i="23" l="1"/>
  <c r="BI52" i="23"/>
  <c r="I51" i="23"/>
  <c r="AJ51" i="23"/>
  <c r="Q51" i="23" s="1"/>
  <c r="R51" i="23" s="1"/>
  <c r="E51" i="23"/>
  <c r="F51" i="23" s="1"/>
  <c r="BG52" i="23" s="1"/>
  <c r="P51" i="23"/>
  <c r="AK51" i="23" l="1"/>
  <c r="AD52" i="23"/>
  <c r="AA52" i="23" s="1"/>
  <c r="AR53" i="23"/>
  <c r="AV51" i="23"/>
  <c r="AB52" i="23"/>
  <c r="Y52" i="23" s="1"/>
  <c r="AP53" i="23"/>
  <c r="W51" i="23"/>
  <c r="X51" i="23" s="1"/>
  <c r="BK52" i="23"/>
  <c r="AL51" i="23"/>
  <c r="B51" i="23" s="1"/>
  <c r="BX51" i="1" s="1"/>
  <c r="AX52" i="23" l="1"/>
  <c r="O52" i="23"/>
  <c r="CA52" i="1" s="1"/>
  <c r="AN51" i="23"/>
  <c r="AM51" i="23" s="1"/>
  <c r="CC51" i="1" s="1"/>
  <c r="CB51" i="1"/>
  <c r="S51" i="23"/>
  <c r="C52" i="23"/>
  <c r="BY52" i="1" s="1"/>
  <c r="AE52" i="23"/>
  <c r="D52" i="23" s="1"/>
  <c r="F52" i="23" s="1"/>
  <c r="AW51" i="23" l="1"/>
  <c r="CD51" i="1"/>
  <c r="AP54" i="23"/>
  <c r="AB53" i="23"/>
  <c r="Y53" i="23" s="1"/>
  <c r="T51" i="23"/>
  <c r="U51" i="23" s="1"/>
  <c r="CE51" i="1" s="1"/>
  <c r="C53" i="23" l="1"/>
  <c r="BY53" i="1" s="1"/>
  <c r="AF53" i="23"/>
  <c r="E53" i="23" s="1"/>
  <c r="V51" i="23"/>
  <c r="AO52" i="23"/>
  <c r="BL52" i="23" l="1"/>
  <c r="AS52" i="23"/>
  <c r="BH52" i="23"/>
  <c r="BJ52" i="23"/>
  <c r="AG52" i="23" l="1"/>
  <c r="BN52" i="23"/>
  <c r="BM52" i="23"/>
  <c r="AF52" i="23"/>
  <c r="BO52" i="23"/>
  <c r="AY52" i="23"/>
  <c r="AI52" i="23" s="1"/>
  <c r="P52" i="23" s="1"/>
  <c r="R52" i="23" s="1"/>
  <c r="AD53" i="23" l="1"/>
  <c r="AA53" i="23" s="1"/>
  <c r="AR54" i="23"/>
  <c r="AV52" i="23"/>
  <c r="AJ52" i="23"/>
  <c r="Q52" i="23" s="1"/>
  <c r="BG53" i="23"/>
  <c r="E52" i="23"/>
  <c r="I52" i="23"/>
  <c r="AL52" i="23" l="1"/>
  <c r="AK52" i="23"/>
  <c r="B52" i="23" s="1"/>
  <c r="BX52" i="1" s="1"/>
  <c r="K52" i="23"/>
  <c r="AY53" i="23"/>
  <c r="O53" i="23"/>
  <c r="CA53" i="1" s="1"/>
  <c r="BK53" i="23"/>
  <c r="AC53" i="23" l="1"/>
  <c r="Z53" i="23" s="1"/>
  <c r="AQ54" i="23"/>
  <c r="AU52" i="23"/>
  <c r="BI53" i="23"/>
  <c r="W52" i="23"/>
  <c r="X52" i="23" s="1"/>
  <c r="H53" i="23" l="1"/>
  <c r="BZ53" i="1" s="1"/>
  <c r="AH53" i="23"/>
  <c r="J53" i="23" s="1"/>
  <c r="CB52" i="1"/>
  <c r="AN52" i="23"/>
  <c r="AM52" i="23" s="1"/>
  <c r="CC52" i="1" s="1"/>
  <c r="S52" i="23"/>
  <c r="CD52" i="1" l="1"/>
  <c r="T52" i="23"/>
  <c r="U52" i="23" s="1"/>
  <c r="CE52" i="1" s="1"/>
  <c r="AW52" i="23"/>
  <c r="AO53" i="23" l="1"/>
  <c r="V52" i="23"/>
  <c r="BJ53" i="23" l="1"/>
  <c r="BH53" i="23"/>
  <c r="AS53" i="23"/>
  <c r="T53" i="23"/>
  <c r="BL53" i="23"/>
  <c r="AX53" i="23" l="1"/>
  <c r="AJ53" i="23" s="1"/>
  <c r="Q53" i="23" s="1"/>
  <c r="AL53" i="23" s="1"/>
  <c r="BO53" i="23"/>
  <c r="BM53" i="23"/>
  <c r="AE53" i="23"/>
  <c r="BN53" i="23"/>
  <c r="AG53" i="23"/>
  <c r="I53" i="23" l="1"/>
  <c r="K53" i="23" s="1"/>
  <c r="BI54" i="23" s="1"/>
  <c r="AI53" i="23"/>
  <c r="D53" i="23"/>
  <c r="F53" i="23" l="1"/>
  <c r="P53" i="23"/>
  <c r="R53" i="23" s="1"/>
  <c r="AC54" i="23"/>
  <c r="Z54" i="23" s="1"/>
  <c r="AQ55" i="23"/>
  <c r="AU53" i="23"/>
  <c r="H54" i="23" l="1"/>
  <c r="BZ54" i="1" s="1"/>
  <c r="AH54" i="23"/>
  <c r="J54" i="23" s="1"/>
  <c r="AD54" i="23"/>
  <c r="AA54" i="23" s="1"/>
  <c r="AR55" i="23"/>
  <c r="AV53" i="23"/>
  <c r="BK54" i="23"/>
  <c r="AK53" i="23"/>
  <c r="B53" i="23" s="1"/>
  <c r="AP55" i="23"/>
  <c r="AB54" i="23"/>
  <c r="Y54" i="23" s="1"/>
  <c r="BG54" i="23"/>
  <c r="W53" i="23"/>
  <c r="X53" i="23" s="1"/>
  <c r="AY54" i="23" l="1"/>
  <c r="O54" i="23"/>
  <c r="CA54" i="1" s="1"/>
  <c r="AF54" i="23"/>
  <c r="E54" i="23" s="1"/>
  <c r="C54" i="23"/>
  <c r="BY54" i="1" s="1"/>
  <c r="S53" i="23"/>
  <c r="AN53" i="23"/>
  <c r="AM53" i="23" s="1"/>
  <c r="CC53" i="1" s="1"/>
  <c r="CB53" i="1"/>
  <c r="BX53" i="1"/>
  <c r="CD53" i="1" l="1"/>
  <c r="AW53" i="23"/>
  <c r="U53" i="23"/>
  <c r="CE53" i="1" s="1"/>
  <c r="V53" i="23" l="1"/>
  <c r="AO54" i="23"/>
  <c r="AS54" i="23" l="1"/>
  <c r="BH54" i="23"/>
  <c r="BJ54" i="23"/>
  <c r="BL54" i="23"/>
  <c r="BN54" i="23" l="1"/>
  <c r="AG54" i="23"/>
  <c r="BM54" i="23"/>
  <c r="AE54" i="23"/>
  <c r="AX54" i="23"/>
  <c r="AJ54" i="23" s="1"/>
  <c r="Q54" i="23" s="1"/>
  <c r="AL54" i="23" s="1"/>
  <c r="BO54" i="23"/>
  <c r="D54" i="23" l="1"/>
  <c r="AI54" i="23"/>
  <c r="I54" i="23"/>
  <c r="K54" i="23" s="1"/>
  <c r="BI55" i="23" s="1"/>
  <c r="P54" i="23" l="1"/>
  <c r="R54" i="23" s="1"/>
  <c r="BK55" i="23" s="1"/>
  <c r="F54" i="23"/>
  <c r="AQ56" i="23"/>
  <c r="AC55" i="23"/>
  <c r="Z55" i="23" s="1"/>
  <c r="AU54" i="23"/>
  <c r="AU55" i="23" s="1"/>
  <c r="W54" i="23" l="1"/>
  <c r="X54" i="23" s="1"/>
  <c r="AN54" i="23" s="1"/>
  <c r="AM54" i="23" s="1"/>
  <c r="CC54" i="1" s="1"/>
  <c r="AK54" i="23"/>
  <c r="B54" i="23" s="1"/>
  <c r="BX54" i="1" s="1"/>
  <c r="S54" i="23"/>
  <c r="CB54" i="1"/>
  <c r="AB55" i="23"/>
  <c r="Y55" i="23" s="1"/>
  <c r="AP56" i="23"/>
  <c r="BG55" i="23"/>
  <c r="AH55" i="23"/>
  <c r="J55" i="23" s="1"/>
  <c r="H55" i="23"/>
  <c r="BZ55" i="1" s="1"/>
  <c r="AD55" i="23"/>
  <c r="AA55" i="23" s="1"/>
  <c r="AR56" i="23"/>
  <c r="AV54" i="23"/>
  <c r="AV55" i="23" s="1"/>
  <c r="C55" i="23" l="1"/>
  <c r="BY55" i="1" s="1"/>
  <c r="AF55" i="23"/>
  <c r="E55" i="23" s="1"/>
  <c r="AW54" i="23"/>
  <c r="CD54" i="1"/>
  <c r="T54" i="23"/>
  <c r="U54" i="23" s="1"/>
  <c r="CE54" i="1" s="1"/>
  <c r="CO54" i="1" s="1"/>
  <c r="AY55" i="23"/>
  <c r="O55" i="23"/>
  <c r="CA55" i="1" s="1"/>
  <c r="AO55" i="23" l="1"/>
  <c r="V54" i="23"/>
  <c r="BJ55" i="23" l="1"/>
  <c r="T55" i="23"/>
  <c r="AS55" i="23"/>
  <c r="BH55" i="23"/>
  <c r="BL55" i="23"/>
  <c r="AX55" i="23" l="1"/>
  <c r="AJ55" i="23" s="1"/>
  <c r="Q55" i="23" s="1"/>
  <c r="AL55" i="23" s="1"/>
  <c r="BO55" i="23"/>
  <c r="BM55" i="23"/>
  <c r="AE55" i="23"/>
  <c r="BN55" i="23"/>
  <c r="AG55" i="23"/>
  <c r="I55" i="23" l="1"/>
  <c r="K55" i="23" s="1"/>
  <c r="BI56" i="23" s="1"/>
  <c r="D55" i="23"/>
  <c r="F55" i="23" s="1"/>
  <c r="AI55" i="23"/>
  <c r="P55" i="23" l="1"/>
  <c r="AP57" i="23"/>
  <c r="AB56" i="23"/>
  <c r="Y56" i="23" s="1"/>
  <c r="BG56" i="23"/>
  <c r="AQ57" i="23"/>
  <c r="AC56" i="23"/>
  <c r="Z56" i="23" s="1"/>
  <c r="C56" i="23" l="1"/>
  <c r="BY56" i="1" s="1"/>
  <c r="AF56" i="23"/>
  <c r="E56" i="23" s="1"/>
  <c r="H56" i="23"/>
  <c r="BZ56" i="1" s="1"/>
  <c r="AH56" i="23"/>
  <c r="J56" i="23" s="1"/>
  <c r="AK55" i="23"/>
  <c r="B55" i="23" s="1"/>
  <c r="R55" i="23"/>
  <c r="AR57" i="23" l="1"/>
  <c r="AD56" i="23"/>
  <c r="AA56" i="23" s="1"/>
  <c r="W55" i="23"/>
  <c r="X55" i="23" s="1"/>
  <c r="BK56" i="23"/>
  <c r="BX55" i="1"/>
  <c r="AN55" i="23" l="1"/>
  <c r="AM55" i="23" s="1"/>
  <c r="CC55" i="1" s="1"/>
  <c r="CB55" i="1"/>
  <c r="S55" i="23"/>
  <c r="AY56" i="23"/>
  <c r="O56" i="23"/>
  <c r="CA56" i="1" s="1"/>
  <c r="CD55" i="1" l="1"/>
  <c r="AW55" i="23"/>
  <c r="U55" i="23"/>
  <c r="CE55" i="1" s="1"/>
  <c r="AO56" i="23" l="1"/>
  <c r="V55" i="23"/>
  <c r="BH56" i="23" l="1"/>
  <c r="AS56" i="23"/>
  <c r="BJ56" i="23"/>
  <c r="BL56" i="23"/>
  <c r="BO56" i="23" l="1"/>
  <c r="AX56" i="23"/>
  <c r="AJ56" i="23" s="1"/>
  <c r="Q56" i="23" s="1"/>
  <c r="AL56" i="23" s="1"/>
  <c r="BN56" i="23"/>
  <c r="AG56" i="23"/>
  <c r="BM56" i="23"/>
  <c r="AE56" i="23"/>
  <c r="AI56" i="23" l="1"/>
  <c r="D56" i="23"/>
  <c r="I56" i="23"/>
  <c r="K56" i="23" s="1"/>
  <c r="BI57" i="23" s="1"/>
  <c r="AC57" i="23" l="1"/>
  <c r="Z57" i="23" s="1"/>
  <c r="AU56" i="23"/>
  <c r="AU57" i="23" s="1"/>
  <c r="AQ58" i="23"/>
  <c r="F56" i="23"/>
  <c r="P56" i="23"/>
  <c r="R56" i="23" s="1"/>
  <c r="BK57" i="23" s="1"/>
  <c r="AK56" i="23" l="1"/>
  <c r="B56" i="23" s="1"/>
  <c r="BX56" i="1" s="1"/>
  <c r="AP58" i="23"/>
  <c r="AB57" i="23"/>
  <c r="Y57" i="23" s="1"/>
  <c r="BG57" i="23"/>
  <c r="H57" i="23"/>
  <c r="BZ57" i="1" s="1"/>
  <c r="AH57" i="23"/>
  <c r="J57" i="23" s="1"/>
  <c r="AD57" i="23"/>
  <c r="AA57" i="23" s="1"/>
  <c r="AR58" i="23"/>
  <c r="AV56" i="23"/>
  <c r="AV57" i="23" s="1"/>
  <c r="W56" i="23"/>
  <c r="X56" i="23" s="1"/>
  <c r="AY57" i="23" l="1"/>
  <c r="O57" i="23"/>
  <c r="CA57" i="1" s="1"/>
  <c r="AF57" i="23"/>
  <c r="E57" i="23" s="1"/>
  <c r="C57" i="23"/>
  <c r="BY57" i="1" s="1"/>
  <c r="AN56" i="23"/>
  <c r="AM56" i="23" s="1"/>
  <c r="CC56" i="1" s="1"/>
  <c r="S56" i="23"/>
  <c r="CB56" i="1"/>
  <c r="AW56" i="23" l="1"/>
  <c r="CD56" i="1"/>
  <c r="T56" i="23"/>
  <c r="U56" i="23" s="1"/>
  <c r="CE56" i="1" s="1"/>
  <c r="AO57" i="23" l="1"/>
  <c r="V56" i="23"/>
  <c r="AS57" i="23" l="1"/>
  <c r="T57" i="23"/>
  <c r="BH57" i="23"/>
  <c r="BJ57" i="23"/>
  <c r="BL57" i="23"/>
  <c r="BN57" i="23" l="1"/>
  <c r="AG57" i="23"/>
  <c r="BM57" i="23"/>
  <c r="AE57" i="23"/>
  <c r="BO57" i="23"/>
  <c r="AX57" i="23"/>
  <c r="AJ57" i="23" s="1"/>
  <c r="Q57" i="23" s="1"/>
  <c r="AL57" i="23" s="1"/>
  <c r="D57" i="23" l="1"/>
  <c r="F57" i="23" s="1"/>
  <c r="BG58" i="23" s="1"/>
  <c r="AI57" i="23"/>
  <c r="I57" i="23"/>
  <c r="K57" i="23" s="1"/>
  <c r="BI58" i="23" s="1"/>
  <c r="P57" i="23" l="1"/>
  <c r="AC58" i="23"/>
  <c r="Z58" i="23" s="1"/>
  <c r="AQ59" i="23"/>
  <c r="AB58" i="23"/>
  <c r="Y58" i="23" s="1"/>
  <c r="AP59" i="23"/>
  <c r="C58" i="23" l="1"/>
  <c r="BY58" i="1" s="1"/>
  <c r="AF58" i="23"/>
  <c r="E58" i="23" s="1"/>
  <c r="H58" i="23"/>
  <c r="BZ58" i="1" s="1"/>
  <c r="AH58" i="23"/>
  <c r="J58" i="23" s="1"/>
  <c r="AK57" i="23"/>
  <c r="B57" i="23" s="1"/>
  <c r="R57" i="23"/>
  <c r="AR59" i="23" l="1"/>
  <c r="AD58" i="23"/>
  <c r="AA58" i="23" s="1"/>
  <c r="W57" i="23"/>
  <c r="X57" i="23" s="1"/>
  <c r="BK58" i="23"/>
  <c r="BX57" i="1"/>
  <c r="AN57" i="23" l="1"/>
  <c r="AM57" i="23" s="1"/>
  <c r="CC57" i="1" s="1"/>
  <c r="CB57" i="1"/>
  <c r="S57" i="23"/>
  <c r="AY58" i="23"/>
  <c r="O58" i="23"/>
  <c r="CA58" i="1" s="1"/>
  <c r="AW57" i="23" l="1"/>
  <c r="CD57" i="1"/>
  <c r="U57" i="23"/>
  <c r="CE57" i="1" s="1"/>
  <c r="V57" i="23" l="1"/>
  <c r="AO58" i="23"/>
  <c r="BL58" i="23" l="1"/>
  <c r="BH58" i="23"/>
  <c r="BJ58" i="23"/>
  <c r="AS58" i="23"/>
  <c r="BN58" i="23" l="1"/>
  <c r="AG58" i="23"/>
  <c r="BM58" i="23"/>
  <c r="AE58" i="23"/>
  <c r="AX58" i="23"/>
  <c r="AJ58" i="23" s="1"/>
  <c r="Q58" i="23" s="1"/>
  <c r="AL58" i="23" s="1"/>
  <c r="BO58" i="23"/>
  <c r="D58" i="23" l="1"/>
  <c r="AI58" i="23"/>
  <c r="I58" i="23"/>
  <c r="K58" i="23" s="1"/>
  <c r="AC59" i="23" l="1"/>
  <c r="Z59" i="23" s="1"/>
  <c r="AQ60" i="23"/>
  <c r="AU58" i="23"/>
  <c r="AU59" i="23" s="1"/>
  <c r="F58" i="23"/>
  <c r="BI59" i="23"/>
  <c r="P58" i="23"/>
  <c r="R58" i="23" s="1"/>
  <c r="BK59" i="23" s="1"/>
  <c r="AK58" i="23" l="1"/>
  <c r="B58" i="23" s="1"/>
  <c r="BX58" i="1" s="1"/>
  <c r="AB59" i="23"/>
  <c r="Y59" i="23" s="1"/>
  <c r="AP60" i="23"/>
  <c r="BG59" i="23"/>
  <c r="W58" i="23"/>
  <c r="X58" i="23" s="1"/>
  <c r="AH59" i="23"/>
  <c r="J59" i="23" s="1"/>
  <c r="H59" i="23"/>
  <c r="BZ59" i="1" s="1"/>
  <c r="AD59" i="23"/>
  <c r="AA59" i="23" s="1"/>
  <c r="AR60" i="23"/>
  <c r="AV58" i="23"/>
  <c r="AV59" i="23" s="1"/>
  <c r="AY59" i="23" l="1"/>
  <c r="O59" i="23"/>
  <c r="CA59" i="1" s="1"/>
  <c r="AF59" i="23"/>
  <c r="E59" i="23" s="1"/>
  <c r="C59" i="23"/>
  <c r="BY59" i="1" s="1"/>
  <c r="S58" i="23"/>
  <c r="AN58" i="23"/>
  <c r="AM58" i="23" s="1"/>
  <c r="CC58" i="1" s="1"/>
  <c r="CB58" i="1"/>
  <c r="AW58" i="23" l="1"/>
  <c r="CD58" i="1"/>
  <c r="T58" i="23"/>
  <c r="U58" i="23" s="1"/>
  <c r="CE58" i="1" s="1"/>
  <c r="AO59" i="23" l="1"/>
  <c r="V58" i="23"/>
  <c r="T59" i="23" l="1"/>
  <c r="BH59" i="23"/>
  <c r="AS59" i="23"/>
  <c r="BJ59" i="23"/>
  <c r="BL59" i="23"/>
  <c r="BN59" i="23" l="1"/>
  <c r="AG59" i="23"/>
  <c r="BM59" i="23"/>
  <c r="AE59" i="23"/>
  <c r="AX59" i="23"/>
  <c r="AJ59" i="23" s="1"/>
  <c r="Q59" i="23" s="1"/>
  <c r="AL59" i="23" s="1"/>
  <c r="BO59" i="23"/>
  <c r="D59" i="23" l="1"/>
  <c r="F59" i="23" s="1"/>
  <c r="BG60" i="23" s="1"/>
  <c r="AI59" i="23"/>
  <c r="I59" i="23"/>
  <c r="K59" i="23" s="1"/>
  <c r="BI60" i="23" s="1"/>
  <c r="AC61" i="23" l="1"/>
  <c r="AQ63" i="23"/>
  <c r="AC60" i="23"/>
  <c r="Z60" i="23" s="1"/>
  <c r="AQ62" i="23"/>
  <c r="AQ61" i="23"/>
  <c r="P59" i="23"/>
  <c r="AP63" i="23"/>
  <c r="AB61" i="23"/>
  <c r="AP62" i="23"/>
  <c r="AB60" i="23"/>
  <c r="Y60" i="23" s="1"/>
  <c r="AP61" i="23"/>
  <c r="AK59" i="23" l="1"/>
  <c r="B59" i="23" s="1"/>
  <c r="R59" i="23"/>
  <c r="H60" i="23"/>
  <c r="BZ60" i="1" s="1"/>
  <c r="AH60" i="23"/>
  <c r="J60" i="23" s="1"/>
  <c r="Y61" i="23"/>
  <c r="AF60" i="23"/>
  <c r="E60" i="23" s="1"/>
  <c r="C60" i="23"/>
  <c r="BY60" i="1" s="1"/>
  <c r="Z61" i="23"/>
  <c r="Z62" i="23" l="1"/>
  <c r="H62" i="23" s="1"/>
  <c r="BZ62" i="1" s="1"/>
  <c r="AH61" i="23"/>
  <c r="J61" i="23" s="1"/>
  <c r="AF61" i="23"/>
  <c r="Y62" i="23"/>
  <c r="C61" i="23"/>
  <c r="BY61" i="1" s="1"/>
  <c r="H61" i="23"/>
  <c r="BZ61" i="1" s="1"/>
  <c r="AR63" i="23"/>
  <c r="AD61" i="23"/>
  <c r="AR61" i="23"/>
  <c r="AD60" i="23"/>
  <c r="AA60" i="23" s="1"/>
  <c r="AR62" i="23"/>
  <c r="W59" i="23"/>
  <c r="X59" i="23" s="1"/>
  <c r="BK60" i="23"/>
  <c r="BX59" i="1"/>
  <c r="Z63" i="23" l="1"/>
  <c r="Z64" i="23" s="1"/>
  <c r="C62" i="23"/>
  <c r="BY62" i="1" s="1"/>
  <c r="AE62" i="23"/>
  <c r="AH62" i="23"/>
  <c r="J62" i="23" s="1"/>
  <c r="E61" i="23"/>
  <c r="Y63" i="23"/>
  <c r="AY60" i="23"/>
  <c r="O60" i="23"/>
  <c r="CA60" i="1" s="1"/>
  <c r="S59" i="23"/>
  <c r="CB59" i="1"/>
  <c r="AN59" i="23"/>
  <c r="AM59" i="23" s="1"/>
  <c r="CC59" i="1" s="1"/>
  <c r="AA61" i="23"/>
  <c r="AG64" i="23" l="1"/>
  <c r="AE63" i="23"/>
  <c r="H63" i="23"/>
  <c r="BZ63" i="1" s="1"/>
  <c r="AG63" i="23"/>
  <c r="D62" i="23"/>
  <c r="AY61" i="23"/>
  <c r="CD59" i="1"/>
  <c r="AW59" i="23"/>
  <c r="U59" i="23"/>
  <c r="H64" i="23"/>
  <c r="BZ64" i="1" s="1"/>
  <c r="O61" i="23"/>
  <c r="CA61" i="1" s="1"/>
  <c r="AA62" i="23"/>
  <c r="Y64" i="23"/>
  <c r="C63" i="23"/>
  <c r="BY63" i="1" s="1"/>
  <c r="Z65" i="23"/>
  <c r="Z66" i="23" l="1"/>
  <c r="AG65" i="23"/>
  <c r="Y65" i="23"/>
  <c r="Y66" i="23" s="1"/>
  <c r="AE64" i="23"/>
  <c r="I64" i="23"/>
  <c r="I63" i="23"/>
  <c r="D63" i="23"/>
  <c r="AX62" i="23"/>
  <c r="O62" i="23"/>
  <c r="CA62" i="1" s="1"/>
  <c r="AA63" i="23"/>
  <c r="H65" i="23"/>
  <c r="BZ65" i="1" s="1"/>
  <c r="CE59" i="1"/>
  <c r="CO59" i="1" s="1"/>
  <c r="V59" i="23"/>
  <c r="AO60" i="23"/>
  <c r="C64" i="23"/>
  <c r="BY64" i="1" s="1"/>
  <c r="AF66" i="23" l="1"/>
  <c r="H66" i="23"/>
  <c r="BZ66" i="1" s="1"/>
  <c r="AH66" i="23"/>
  <c r="J66" i="23" s="1"/>
  <c r="Z67" i="23"/>
  <c r="C65" i="23"/>
  <c r="BY65" i="1" s="1"/>
  <c r="AF65" i="23"/>
  <c r="I65" i="23"/>
  <c r="D64" i="23"/>
  <c r="AX63" i="23"/>
  <c r="O63" i="23"/>
  <c r="CA63" i="1" s="1"/>
  <c r="AA64" i="23"/>
  <c r="Y67" i="23"/>
  <c r="C66" i="23"/>
  <c r="BY66" i="1" s="1"/>
  <c r="BH60" i="23"/>
  <c r="BJ60" i="23"/>
  <c r="AU60" i="23" s="1"/>
  <c r="AU61" i="23" s="1"/>
  <c r="AS60" i="23"/>
  <c r="BL60" i="23"/>
  <c r="AV60" i="23" s="1"/>
  <c r="AV61" i="23" s="1"/>
  <c r="Z68" i="23" l="1"/>
  <c r="H68" i="23" s="1"/>
  <c r="BZ68" i="1" s="1"/>
  <c r="AG67" i="23"/>
  <c r="Y68" i="23"/>
  <c r="AE67" i="23"/>
  <c r="H67" i="23"/>
  <c r="BZ67" i="1" s="1"/>
  <c r="E66" i="23"/>
  <c r="E65" i="23"/>
  <c r="AX64" i="23"/>
  <c r="C67" i="23"/>
  <c r="BY67" i="1" s="1"/>
  <c r="AX60" i="23"/>
  <c r="AJ60" i="23" s="1"/>
  <c r="Q60" i="23" s="1"/>
  <c r="AL60" i="23" s="1"/>
  <c r="BO60" i="23"/>
  <c r="W60" i="23" s="1"/>
  <c r="X60" i="23" s="1"/>
  <c r="O64" i="23"/>
  <c r="CA64" i="1" s="1"/>
  <c r="AA65" i="23"/>
  <c r="BN60" i="23"/>
  <c r="AG60" i="23"/>
  <c r="BM60" i="23"/>
  <c r="AE60" i="23"/>
  <c r="Z69" i="23" l="1"/>
  <c r="H69" i="23" s="1"/>
  <c r="BZ69" i="1" s="1"/>
  <c r="C68" i="23"/>
  <c r="BY68" i="1" s="1"/>
  <c r="AF68" i="23"/>
  <c r="Y69" i="23"/>
  <c r="AH68" i="23"/>
  <c r="J68" i="23" s="1"/>
  <c r="D67" i="23"/>
  <c r="I67" i="23"/>
  <c r="AY65" i="23"/>
  <c r="AN60" i="23"/>
  <c r="AM60" i="23" s="1"/>
  <c r="CC60" i="1" s="1"/>
  <c r="CB60" i="1"/>
  <c r="S60" i="23"/>
  <c r="AA66" i="23"/>
  <c r="AI60" i="23"/>
  <c r="D60" i="23"/>
  <c r="BG61" i="23"/>
  <c r="BI61" i="23"/>
  <c r="I60" i="23"/>
  <c r="O65" i="23"/>
  <c r="CA65" i="1" s="1"/>
  <c r="Y70" i="23" l="1"/>
  <c r="AF69" i="23"/>
  <c r="Z70" i="23"/>
  <c r="AH69" i="23"/>
  <c r="J69" i="23" s="1"/>
  <c r="C69" i="23"/>
  <c r="BY69" i="1" s="1"/>
  <c r="E68" i="23"/>
  <c r="AX66" i="23"/>
  <c r="CD60" i="1"/>
  <c r="T60" i="23"/>
  <c r="U60" i="23" s="1"/>
  <c r="AW60" i="23"/>
  <c r="P60" i="23"/>
  <c r="AK60" i="23" s="1"/>
  <c r="B60" i="23" s="1"/>
  <c r="BX60" i="1" s="1"/>
  <c r="BK61" i="23"/>
  <c r="AA67" i="23"/>
  <c r="O66" i="23"/>
  <c r="CA66" i="1" s="1"/>
  <c r="H70" i="23" l="1"/>
  <c r="BZ70" i="1" s="1"/>
  <c r="AH70" i="23"/>
  <c r="J70" i="23" s="1"/>
  <c r="Y71" i="23"/>
  <c r="AF70" i="23"/>
  <c r="E69" i="23"/>
  <c r="C70" i="23"/>
  <c r="BY70" i="1" s="1"/>
  <c r="Z71" i="23"/>
  <c r="AA68" i="23"/>
  <c r="O68" i="23" s="1"/>
  <c r="CA68" i="1" s="1"/>
  <c r="AX67" i="23"/>
  <c r="V60" i="23"/>
  <c r="AO61" i="23"/>
  <c r="BL61" i="23" s="1"/>
  <c r="AX61" i="23" s="1"/>
  <c r="AJ61" i="23" s="1"/>
  <c r="Q61" i="23" s="1"/>
  <c r="AL61" i="23" s="1"/>
  <c r="CE60" i="1"/>
  <c r="O67" i="23"/>
  <c r="CA67" i="1" s="1"/>
  <c r="AA69" i="23" l="1"/>
  <c r="O69" i="23" s="1"/>
  <c r="CA69" i="1" s="1"/>
  <c r="C71" i="23"/>
  <c r="BY71" i="1" s="1"/>
  <c r="AE71" i="23"/>
  <c r="AH71" i="23"/>
  <c r="J71" i="23" s="1"/>
  <c r="Y72" i="23"/>
  <c r="E70" i="23"/>
  <c r="Z72" i="23"/>
  <c r="H71" i="23"/>
  <c r="BZ71" i="1" s="1"/>
  <c r="AY69" i="23"/>
  <c r="AY68" i="23"/>
  <c r="BO61" i="23"/>
  <c r="W61" i="23" s="1"/>
  <c r="X61" i="23" s="1"/>
  <c r="AS61" i="23"/>
  <c r="T61" i="23"/>
  <c r="BJ61" i="23"/>
  <c r="BH61" i="23"/>
  <c r="AA70" i="23" l="1"/>
  <c r="O70" i="23" s="1"/>
  <c r="CA70" i="1" s="1"/>
  <c r="AF72" i="23"/>
  <c r="H72" i="23"/>
  <c r="BZ72" i="1" s="1"/>
  <c r="AH72" i="23"/>
  <c r="J72" i="23" s="1"/>
  <c r="D71" i="23"/>
  <c r="AX70" i="23"/>
  <c r="C72" i="23"/>
  <c r="BY72" i="1" s="1"/>
  <c r="Y73" i="23"/>
  <c r="Z73" i="23"/>
  <c r="AN61" i="23"/>
  <c r="AM61" i="23" s="1"/>
  <c r="CC61" i="1" s="1"/>
  <c r="CB61" i="1"/>
  <c r="S61" i="23"/>
  <c r="CD61" i="1" s="1"/>
  <c r="AE61" i="23"/>
  <c r="BM61" i="23"/>
  <c r="AG61" i="23"/>
  <c r="BN61" i="23"/>
  <c r="AA71" i="23" l="1"/>
  <c r="AA72" i="23" s="1"/>
  <c r="AF73" i="23"/>
  <c r="E72" i="23"/>
  <c r="AX71" i="23"/>
  <c r="Y74" i="23"/>
  <c r="C73" i="23"/>
  <c r="BY73" i="1" s="1"/>
  <c r="Z74" i="23"/>
  <c r="H73" i="23"/>
  <c r="BZ73" i="1" s="1"/>
  <c r="AW61" i="23"/>
  <c r="U61" i="23"/>
  <c r="BI62" i="23"/>
  <c r="I61" i="23"/>
  <c r="D61" i="23"/>
  <c r="AI61" i="23"/>
  <c r="BG62" i="23"/>
  <c r="O71" i="23" l="1"/>
  <c r="CA71" i="1" s="1"/>
  <c r="H74" i="23"/>
  <c r="BZ74" i="1" s="1"/>
  <c r="AG74" i="23"/>
  <c r="Y75" i="23"/>
  <c r="AE74" i="23"/>
  <c r="E73" i="23"/>
  <c r="AY72" i="23"/>
  <c r="O72" i="23"/>
  <c r="CA72" i="1" s="1"/>
  <c r="AA73" i="23"/>
  <c r="AA74" i="23" s="1"/>
  <c r="C74" i="23"/>
  <c r="BY74" i="1" s="1"/>
  <c r="Z75" i="23"/>
  <c r="CE61" i="1"/>
  <c r="V61" i="23"/>
  <c r="AO62" i="23"/>
  <c r="P61" i="23"/>
  <c r="AK61" i="23" s="1"/>
  <c r="B61" i="23" s="1"/>
  <c r="BX61" i="1" s="1"/>
  <c r="BK62" i="23"/>
  <c r="Y76" i="23" l="1"/>
  <c r="Y77" i="23" s="1"/>
  <c r="AE75" i="23"/>
  <c r="AG75" i="23"/>
  <c r="D74" i="23"/>
  <c r="C75" i="23"/>
  <c r="BY75" i="1" s="1"/>
  <c r="O74" i="23"/>
  <c r="CA74" i="1" s="1"/>
  <c r="AX74" i="23"/>
  <c r="I74" i="23"/>
  <c r="O73" i="23"/>
  <c r="CA73" i="1" s="1"/>
  <c r="Z76" i="23"/>
  <c r="H75" i="23"/>
  <c r="BZ75" i="1" s="1"/>
  <c r="AS62" i="23"/>
  <c r="BJ62" i="23"/>
  <c r="BL62" i="23"/>
  <c r="AY62" i="23" s="1"/>
  <c r="AI62" i="23" s="1"/>
  <c r="AA75" i="23"/>
  <c r="BH62" i="23"/>
  <c r="C77" i="23" l="1"/>
  <c r="BY77" i="1" s="1"/>
  <c r="AF77" i="23"/>
  <c r="Z77" i="23"/>
  <c r="H77" i="23" s="1"/>
  <c r="BZ77" i="1" s="1"/>
  <c r="AH76" i="23"/>
  <c r="J76" i="23" s="1"/>
  <c r="C76" i="23"/>
  <c r="BY76" i="1" s="1"/>
  <c r="AF76" i="23"/>
  <c r="I75" i="23"/>
  <c r="D75" i="23"/>
  <c r="AA76" i="23"/>
  <c r="AY75" i="23"/>
  <c r="Y78" i="23"/>
  <c r="H76" i="23"/>
  <c r="BZ76" i="1" s="1"/>
  <c r="AG62" i="23"/>
  <c r="BN62" i="23"/>
  <c r="O75" i="23"/>
  <c r="CA75" i="1" s="1"/>
  <c r="BO62" i="23"/>
  <c r="W62" i="23" s="1"/>
  <c r="X62" i="23" s="1"/>
  <c r="P62" i="23"/>
  <c r="AU62" i="23"/>
  <c r="AV62" i="23"/>
  <c r="AF62" i="23"/>
  <c r="BM62" i="23"/>
  <c r="Z78" i="23" l="1"/>
  <c r="H78" i="23" s="1"/>
  <c r="BZ78" i="1" s="1"/>
  <c r="AH78" i="23"/>
  <c r="J78" i="23" s="1"/>
  <c r="AF78" i="23"/>
  <c r="AH77" i="23"/>
  <c r="J77" i="23" s="1"/>
  <c r="E77" i="23"/>
  <c r="E76" i="23"/>
  <c r="O76" i="23"/>
  <c r="CA76" i="1" s="1"/>
  <c r="AY76" i="23"/>
  <c r="AA77" i="23"/>
  <c r="Y79" i="23"/>
  <c r="C78" i="23"/>
  <c r="BY78" i="1" s="1"/>
  <c r="AN62" i="23"/>
  <c r="AM62" i="23" s="1"/>
  <c r="CC62" i="1" s="1"/>
  <c r="CB62" i="1"/>
  <c r="S62" i="23"/>
  <c r="E62" i="23"/>
  <c r="AJ62" i="23"/>
  <c r="BG63" i="23"/>
  <c r="I62" i="23"/>
  <c r="AK62" i="23" s="1"/>
  <c r="BI63" i="23"/>
  <c r="Z79" i="23" l="1"/>
  <c r="H79" i="23" s="1"/>
  <c r="BZ79" i="1" s="1"/>
  <c r="Y80" i="23"/>
  <c r="Y81" i="23" s="1"/>
  <c r="AF79" i="23"/>
  <c r="AH79" i="23"/>
  <c r="J79" i="23" s="1"/>
  <c r="E78" i="23"/>
  <c r="O77" i="23"/>
  <c r="CA77" i="1" s="1"/>
  <c r="AY77" i="23"/>
  <c r="AA78" i="23"/>
  <c r="C79" i="23"/>
  <c r="BY79" i="1" s="1"/>
  <c r="CD62" i="1"/>
  <c r="AW62" i="23"/>
  <c r="Q62" i="23"/>
  <c r="AL62" i="23" s="1"/>
  <c r="B62" i="23" s="1"/>
  <c r="BX62" i="1" s="1"/>
  <c r="BK63" i="23"/>
  <c r="Z80" i="23" l="1"/>
  <c r="Z81" i="23" s="1"/>
  <c r="Z82" i="23" s="1"/>
  <c r="AF81" i="23"/>
  <c r="AG80" i="23"/>
  <c r="C80" i="23"/>
  <c r="BY80" i="1" s="1"/>
  <c r="AE80" i="23"/>
  <c r="E79" i="23"/>
  <c r="AA79" i="23"/>
  <c r="AA80" i="23" s="1"/>
  <c r="AY78" i="23"/>
  <c r="O78" i="23"/>
  <c r="CA78" i="1" s="1"/>
  <c r="Y82" i="23"/>
  <c r="C81" i="23"/>
  <c r="BY81" i="1" s="1"/>
  <c r="V62" i="23"/>
  <c r="AO63" i="23"/>
  <c r="BL63" i="23" s="1"/>
  <c r="T62" i="23"/>
  <c r="U62" i="23" s="1"/>
  <c r="H80" i="23" l="1"/>
  <c r="BZ80" i="1" s="1"/>
  <c r="Y83" i="23"/>
  <c r="C83" i="23" s="1"/>
  <c r="BY83" i="1" s="1"/>
  <c r="AF82" i="23"/>
  <c r="H82" i="23"/>
  <c r="BZ82" i="1" s="1"/>
  <c r="AH82" i="23"/>
  <c r="J82" i="23" s="1"/>
  <c r="H81" i="23"/>
  <c r="BZ81" i="1" s="1"/>
  <c r="AH81" i="23"/>
  <c r="J81" i="23" s="1"/>
  <c r="E81" i="23"/>
  <c r="I80" i="23"/>
  <c r="AY80" i="23"/>
  <c r="D80" i="23"/>
  <c r="O80" i="23"/>
  <c r="CA80" i="1" s="1"/>
  <c r="AA81" i="23"/>
  <c r="O79" i="23"/>
  <c r="CA79" i="1" s="1"/>
  <c r="AY79" i="23"/>
  <c r="C82" i="23"/>
  <c r="BY82" i="1" s="1"/>
  <c r="Z83" i="23"/>
  <c r="CE62" i="1"/>
  <c r="AS63" i="23"/>
  <c r="AV63" i="23"/>
  <c r="BH63" i="23"/>
  <c r="BJ63" i="23"/>
  <c r="AU63" i="23" s="1"/>
  <c r="BO63" i="23"/>
  <c r="W63" i="23" s="1"/>
  <c r="X63" i="23" s="1"/>
  <c r="AY63" i="23"/>
  <c r="Y84" i="23" l="1"/>
  <c r="Y85" i="23" s="1"/>
  <c r="AH83" i="23"/>
  <c r="J83" i="23" s="1"/>
  <c r="AF83" i="23"/>
  <c r="E82" i="23"/>
  <c r="AA82" i="23"/>
  <c r="AA83" i="23" s="1"/>
  <c r="AY81" i="23"/>
  <c r="O81" i="23"/>
  <c r="CA81" i="1" s="1"/>
  <c r="Z84" i="23"/>
  <c r="H83" i="23"/>
  <c r="BZ83" i="1" s="1"/>
  <c r="AN63" i="23"/>
  <c r="AM63" i="23" s="1"/>
  <c r="CC63" i="1" s="1"/>
  <c r="CB63" i="1"/>
  <c r="S63" i="23"/>
  <c r="AV64" i="23"/>
  <c r="BM63" i="23"/>
  <c r="AF63" i="23"/>
  <c r="BN63" i="23"/>
  <c r="AH63" i="23"/>
  <c r="C85" i="23" l="1"/>
  <c r="BY85" i="1" s="1"/>
  <c r="AF85" i="23"/>
  <c r="H84" i="23"/>
  <c r="BZ84" i="1" s="1"/>
  <c r="AH84" i="23"/>
  <c r="J84" i="23" s="1"/>
  <c r="C84" i="23"/>
  <c r="BY84" i="1" s="1"/>
  <c r="AE84" i="23"/>
  <c r="O83" i="23"/>
  <c r="CA83" i="1" s="1"/>
  <c r="AY83" i="23"/>
  <c r="E83" i="23"/>
  <c r="O82" i="23"/>
  <c r="CA82" i="1" s="1"/>
  <c r="AY82" i="23"/>
  <c r="AA84" i="23"/>
  <c r="Z85" i="23"/>
  <c r="Y86" i="23"/>
  <c r="CD63" i="1"/>
  <c r="T63" i="23"/>
  <c r="U63" i="23" s="1"/>
  <c r="AW63" i="23"/>
  <c r="E63" i="23"/>
  <c r="AJ63" i="23"/>
  <c r="Q63" i="23" s="1"/>
  <c r="BG64" i="23"/>
  <c r="J63" i="23"/>
  <c r="BI64" i="23"/>
  <c r="AI63" i="23"/>
  <c r="AF86" i="23" l="1"/>
  <c r="Z86" i="23"/>
  <c r="H86" i="23" s="1"/>
  <c r="BZ86" i="1" s="1"/>
  <c r="AH85" i="23"/>
  <c r="J85" i="23" s="1"/>
  <c r="E85" i="23"/>
  <c r="D84" i="23"/>
  <c r="O84" i="23"/>
  <c r="CA84" i="1" s="1"/>
  <c r="AX84" i="23"/>
  <c r="AA85" i="23"/>
  <c r="H85" i="23"/>
  <c r="BZ85" i="1" s="1"/>
  <c r="Y87" i="23"/>
  <c r="C86" i="23"/>
  <c r="BY86" i="1" s="1"/>
  <c r="V63" i="23"/>
  <c r="AO64" i="23"/>
  <c r="BJ64" i="23" s="1"/>
  <c r="CE63" i="1"/>
  <c r="BK64" i="23"/>
  <c r="P63" i="23"/>
  <c r="AK63" i="23" s="1"/>
  <c r="AL63" i="23"/>
  <c r="BL64" i="23" l="1"/>
  <c r="AY64" i="23" s="1"/>
  <c r="Y88" i="23"/>
  <c r="AE87" i="23"/>
  <c r="Z87" i="23"/>
  <c r="AG86" i="23"/>
  <c r="E86" i="23"/>
  <c r="O85" i="23"/>
  <c r="CA85" i="1" s="1"/>
  <c r="AY85" i="23"/>
  <c r="AA86" i="23"/>
  <c r="C87" i="23"/>
  <c r="BY87" i="1" s="1"/>
  <c r="BN64" i="23"/>
  <c r="AH64" i="23"/>
  <c r="AS64" i="23"/>
  <c r="T64" i="23"/>
  <c r="AU64" i="23"/>
  <c r="BH64" i="23"/>
  <c r="B63" i="23"/>
  <c r="BX63" i="1" s="1"/>
  <c r="BO64" i="23" l="1"/>
  <c r="W64" i="23" s="1"/>
  <c r="X64" i="23" s="1"/>
  <c r="AN64" i="23" s="1"/>
  <c r="AM64" i="23" s="1"/>
  <c r="CC64" i="1" s="1"/>
  <c r="C88" i="23"/>
  <c r="BY88" i="1" s="1"/>
  <c r="AE88" i="23"/>
  <c r="D87" i="23"/>
  <c r="H87" i="23"/>
  <c r="BZ87" i="1" s="1"/>
  <c r="AG87" i="23"/>
  <c r="Y89" i="23"/>
  <c r="I86" i="23"/>
  <c r="O86" i="23"/>
  <c r="CA86" i="1" s="1"/>
  <c r="AX86" i="23"/>
  <c r="Z88" i="23"/>
  <c r="AA87" i="23"/>
  <c r="CB64" i="1"/>
  <c r="S64" i="23"/>
  <c r="CD64" i="1" s="1"/>
  <c r="BM64" i="23"/>
  <c r="AF64" i="23"/>
  <c r="L64" i="23"/>
  <c r="J64" i="23"/>
  <c r="BI65" i="23"/>
  <c r="AI64" i="23"/>
  <c r="Y90" i="23" l="1"/>
  <c r="C90" i="23" s="1"/>
  <c r="BY90" i="1" s="1"/>
  <c r="AE89" i="23"/>
  <c r="AG88" i="23"/>
  <c r="D88" i="23"/>
  <c r="I87" i="23"/>
  <c r="AA88" i="23"/>
  <c r="AX87" i="23"/>
  <c r="C89" i="23"/>
  <c r="BY89" i="1" s="1"/>
  <c r="Z89" i="23"/>
  <c r="H88" i="23"/>
  <c r="BZ88" i="1" s="1"/>
  <c r="O87" i="23"/>
  <c r="CA87" i="1" s="1"/>
  <c r="AW64" i="23"/>
  <c r="U64" i="23"/>
  <c r="E64" i="23"/>
  <c r="AJ64" i="23"/>
  <c r="Q64" i="23" s="1"/>
  <c r="BG65" i="23"/>
  <c r="P64" i="23"/>
  <c r="AK64" i="23" s="1"/>
  <c r="AL64" i="23" l="1"/>
  <c r="BK65" i="23"/>
  <c r="Y91" i="23"/>
  <c r="AE90" i="23"/>
  <c r="AG89" i="23"/>
  <c r="D89" i="23"/>
  <c r="O88" i="23"/>
  <c r="CA88" i="1" s="1"/>
  <c r="AX88" i="23"/>
  <c r="I88" i="23"/>
  <c r="AA89" i="23"/>
  <c r="Z90" i="23"/>
  <c r="H89" i="23"/>
  <c r="BZ89" i="1" s="1"/>
  <c r="CE64" i="1"/>
  <c r="CO64" i="1" s="1"/>
  <c r="V64" i="23"/>
  <c r="AO65" i="23"/>
  <c r="B64" i="23"/>
  <c r="BX64" i="1" s="1"/>
  <c r="BL65" i="23" l="1"/>
  <c r="BO65" i="23" s="1"/>
  <c r="W65" i="23" s="1"/>
  <c r="X65" i="23" s="1"/>
  <c r="C91" i="23"/>
  <c r="BY91" i="1" s="1"/>
  <c r="AE91" i="23"/>
  <c r="D90" i="23"/>
  <c r="Z91" i="23"/>
  <c r="AG90" i="23"/>
  <c r="Y92" i="23"/>
  <c r="O89" i="23"/>
  <c r="CA89" i="1" s="1"/>
  <c r="AX89" i="23"/>
  <c r="I89" i="23"/>
  <c r="AA90" i="23"/>
  <c r="H90" i="23"/>
  <c r="BZ90" i="1" s="1"/>
  <c r="AX65" i="23"/>
  <c r="AS65" i="23"/>
  <c r="AV65" i="23"/>
  <c r="BJ65" i="23"/>
  <c r="AU65" i="23" s="1"/>
  <c r="BH65" i="23"/>
  <c r="C92" i="23" l="1"/>
  <c r="BY92" i="1" s="1"/>
  <c r="AE92" i="23"/>
  <c r="Z92" i="23"/>
  <c r="Z93" i="23" s="1"/>
  <c r="AG91" i="23"/>
  <c r="D91" i="23"/>
  <c r="I90" i="23"/>
  <c r="H91" i="23"/>
  <c r="BZ91" i="1" s="1"/>
  <c r="O90" i="23"/>
  <c r="CA90" i="1" s="1"/>
  <c r="AX90" i="23"/>
  <c r="Y93" i="23"/>
  <c r="AA91" i="23"/>
  <c r="AN65" i="23"/>
  <c r="AM65" i="23" s="1"/>
  <c r="CC65" i="1" s="1"/>
  <c r="CB65" i="1"/>
  <c r="S65" i="23"/>
  <c r="BN65" i="23"/>
  <c r="AH65" i="23"/>
  <c r="AE65" i="23"/>
  <c r="BM65" i="23"/>
  <c r="AG93" i="23" l="1"/>
  <c r="C93" i="23"/>
  <c r="BY93" i="1" s="1"/>
  <c r="AE93" i="23"/>
  <c r="D92" i="23"/>
  <c r="H92" i="23"/>
  <c r="BZ92" i="1" s="1"/>
  <c r="AG92" i="23"/>
  <c r="AA92" i="23"/>
  <c r="AX91" i="23"/>
  <c r="I91" i="23"/>
  <c r="Y94" i="23"/>
  <c r="O91" i="23"/>
  <c r="CA91" i="1" s="1"/>
  <c r="Z94" i="23"/>
  <c r="H93" i="23"/>
  <c r="BZ93" i="1" s="1"/>
  <c r="CD65" i="1"/>
  <c r="AW65" i="23"/>
  <c r="J65" i="23"/>
  <c r="BI66" i="23"/>
  <c r="AJ65" i="23"/>
  <c r="Q65" i="23" s="1"/>
  <c r="D65" i="23"/>
  <c r="AI65" i="23"/>
  <c r="BG66" i="23"/>
  <c r="AL65" i="23" l="1"/>
  <c r="AE94" i="23"/>
  <c r="Z95" i="23"/>
  <c r="AG94" i="23"/>
  <c r="D93" i="23"/>
  <c r="I93" i="23"/>
  <c r="I92" i="23"/>
  <c r="O92" i="23"/>
  <c r="CA92" i="1" s="1"/>
  <c r="AX92" i="23"/>
  <c r="AA93" i="23"/>
  <c r="Y95" i="23"/>
  <c r="C94" i="23"/>
  <c r="BY94" i="1" s="1"/>
  <c r="H94" i="23"/>
  <c r="BZ94" i="1" s="1"/>
  <c r="V65" i="23"/>
  <c r="AO66" i="23"/>
  <c r="BH66" i="23" s="1"/>
  <c r="T65" i="23"/>
  <c r="U65" i="23" s="1"/>
  <c r="P65" i="23"/>
  <c r="AK65" i="23" s="1"/>
  <c r="B65" i="23" s="1"/>
  <c r="BX65" i="1" s="1"/>
  <c r="BK66" i="23"/>
  <c r="BL66" i="23" l="1"/>
  <c r="AY66" i="23" s="1"/>
  <c r="AJ66" i="23" s="1"/>
  <c r="Q66" i="23" s="1"/>
  <c r="AL66" i="23" s="1"/>
  <c r="H95" i="23"/>
  <c r="BZ95" i="1" s="1"/>
  <c r="AG95" i="23"/>
  <c r="AE95" i="23"/>
  <c r="I94" i="23"/>
  <c r="Z96" i="23"/>
  <c r="Z97" i="23" s="1"/>
  <c r="Z98" i="23" s="1"/>
  <c r="H98" i="23" s="1"/>
  <c r="BZ98" i="1" s="1"/>
  <c r="D94" i="23"/>
  <c r="AA94" i="23"/>
  <c r="AX93" i="23"/>
  <c r="O93" i="23"/>
  <c r="CA93" i="1" s="1"/>
  <c r="C95" i="23"/>
  <c r="BY95" i="1" s="1"/>
  <c r="Y96" i="23"/>
  <c r="BM66" i="23"/>
  <c r="AE66" i="23"/>
  <c r="AS66" i="23"/>
  <c r="AU66" i="23"/>
  <c r="AV66" i="23"/>
  <c r="CE65" i="1"/>
  <c r="BJ66" i="23"/>
  <c r="BO66" i="23" l="1"/>
  <c r="W66" i="23" s="1"/>
  <c r="X66" i="23" s="1"/>
  <c r="AN66" i="23" s="1"/>
  <c r="AM66" i="23" s="1"/>
  <c r="CC66" i="1" s="1"/>
  <c r="I95" i="23"/>
  <c r="D95" i="23"/>
  <c r="O94" i="23"/>
  <c r="CA94" i="1" s="1"/>
  <c r="AX94" i="23"/>
  <c r="H96" i="23"/>
  <c r="BZ96" i="1" s="1"/>
  <c r="AA95" i="23"/>
  <c r="Y97" i="23"/>
  <c r="Y98" i="23" s="1"/>
  <c r="C96" i="23"/>
  <c r="BY96" i="1" s="1"/>
  <c r="H97" i="23"/>
  <c r="BZ97" i="1" s="1"/>
  <c r="Z99" i="23"/>
  <c r="CB66" i="1"/>
  <c r="S66" i="23"/>
  <c r="AU67" i="23"/>
  <c r="BN66" i="23"/>
  <c r="AG66" i="23"/>
  <c r="AI66" i="23"/>
  <c r="BG67" i="23"/>
  <c r="D66" i="23"/>
  <c r="AA96" i="23" l="1"/>
  <c r="AA97" i="23" s="1"/>
  <c r="O97" i="23" s="1"/>
  <c r="CA97" i="1" s="1"/>
  <c r="AX95" i="23"/>
  <c r="O95" i="23"/>
  <c r="CA95" i="1" s="1"/>
  <c r="C98" i="23"/>
  <c r="BY98" i="1" s="1"/>
  <c r="C97" i="23"/>
  <c r="BY97" i="1" s="1"/>
  <c r="Y99" i="23"/>
  <c r="C99" i="23" s="1"/>
  <c r="BY99" i="1" s="1"/>
  <c r="Z100" i="23"/>
  <c r="Z101" i="23" s="1"/>
  <c r="H101" i="23" s="1"/>
  <c r="BZ101" i="1" s="1"/>
  <c r="H99" i="23"/>
  <c r="BZ99" i="1" s="1"/>
  <c r="CD66" i="1"/>
  <c r="AW66" i="23"/>
  <c r="P66" i="23"/>
  <c r="BK67" i="23"/>
  <c r="I66" i="23"/>
  <c r="AK66" i="23" s="1"/>
  <c r="B66" i="23" s="1"/>
  <c r="BX66" i="1" s="1"/>
  <c r="BI67" i="23"/>
  <c r="O96" i="23" l="1"/>
  <c r="CA96" i="1" s="1"/>
  <c r="AA98" i="23"/>
  <c r="Y100" i="23"/>
  <c r="H100" i="23"/>
  <c r="BZ100" i="1" s="1"/>
  <c r="Z102" i="23"/>
  <c r="V66" i="23"/>
  <c r="AO67" i="23"/>
  <c r="T66" i="23"/>
  <c r="U66" i="23" s="1"/>
  <c r="O98" i="23" l="1"/>
  <c r="CA98" i="1" s="1"/>
  <c r="AA99" i="23"/>
  <c r="O99" i="23" s="1"/>
  <c r="CA99" i="1" s="1"/>
  <c r="Y101" i="23"/>
  <c r="Y102" i="23" s="1"/>
  <c r="C100" i="23"/>
  <c r="BY100" i="1" s="1"/>
  <c r="Z103" i="23"/>
  <c r="Z104" i="23" s="1"/>
  <c r="H104" i="23" s="1"/>
  <c r="BZ104" i="1" s="1"/>
  <c r="H102" i="23"/>
  <c r="BZ102" i="1" s="1"/>
  <c r="CE66" i="1"/>
  <c r="AS67" i="23"/>
  <c r="BH67" i="23"/>
  <c r="BJ67" i="23"/>
  <c r="BL67" i="23"/>
  <c r="AV67" i="23" s="1"/>
  <c r="AA100" i="23" l="1"/>
  <c r="C102" i="23"/>
  <c r="BY102" i="1" s="1"/>
  <c r="C101" i="23"/>
  <c r="BY101" i="1" s="1"/>
  <c r="Y103" i="23"/>
  <c r="C103" i="23" s="1"/>
  <c r="BY103" i="1" s="1"/>
  <c r="H103" i="23"/>
  <c r="BZ103" i="1" s="1"/>
  <c r="Z105" i="23"/>
  <c r="BM67" i="23"/>
  <c r="AF67" i="23"/>
  <c r="BN67" i="23"/>
  <c r="AH67" i="23"/>
  <c r="AY67" i="23"/>
  <c r="BO67" i="23"/>
  <c r="W67" i="23" s="1"/>
  <c r="X67" i="23" s="1"/>
  <c r="O100" i="23" l="1"/>
  <c r="CA100" i="1" s="1"/>
  <c r="AA101" i="23"/>
  <c r="Y104" i="23"/>
  <c r="Z106" i="23"/>
  <c r="Z107" i="23" s="1"/>
  <c r="H107" i="23" s="1"/>
  <c r="BZ107" i="1" s="1"/>
  <c r="H105" i="23"/>
  <c r="BZ105" i="1" s="1"/>
  <c r="AN67" i="23"/>
  <c r="AM67" i="23" s="1"/>
  <c r="CC67" i="1" s="1"/>
  <c r="CB67" i="1"/>
  <c r="S67" i="23"/>
  <c r="J67" i="23"/>
  <c r="AI67" i="23"/>
  <c r="BI68" i="23"/>
  <c r="E67" i="23"/>
  <c r="AJ67" i="23"/>
  <c r="Q67" i="23" s="1"/>
  <c r="BG68" i="23"/>
  <c r="AL67" i="23" l="1"/>
  <c r="O101" i="23"/>
  <c r="CA101" i="1" s="1"/>
  <c r="AA102" i="23"/>
  <c r="C104" i="23"/>
  <c r="BY104" i="1" s="1"/>
  <c r="Y105" i="23"/>
  <c r="H106" i="23"/>
  <c r="BZ106" i="1" s="1"/>
  <c r="Z108" i="23"/>
  <c r="H108" i="23" s="1"/>
  <c r="BZ108" i="1" s="1"/>
  <c r="CD67" i="1"/>
  <c r="AW67" i="23"/>
  <c r="BK68" i="23"/>
  <c r="P67" i="23"/>
  <c r="AK67" i="23" s="1"/>
  <c r="B67" i="23" s="1"/>
  <c r="BX67" i="1" s="1"/>
  <c r="AA103" i="23" l="1"/>
  <c r="AA104" i="23" s="1"/>
  <c r="O102" i="23"/>
  <c r="CA102" i="1" s="1"/>
  <c r="Y106" i="23"/>
  <c r="C105" i="23"/>
  <c r="BY105" i="1" s="1"/>
  <c r="Z109" i="23"/>
  <c r="H109" i="23" s="1"/>
  <c r="BZ109" i="1" s="1"/>
  <c r="V67" i="23"/>
  <c r="AO68" i="23"/>
  <c r="BL68" i="23" s="1"/>
  <c r="T67" i="23"/>
  <c r="U67" i="23" s="1"/>
  <c r="O103" i="23" l="1"/>
  <c r="CA103" i="1" s="1"/>
  <c r="O104" i="23"/>
  <c r="CA104" i="1" s="1"/>
  <c r="AA105" i="23"/>
  <c r="AA106" i="23" s="1"/>
  <c r="Y107" i="23"/>
  <c r="Y108" i="23" s="1"/>
  <c r="C108" i="23" s="1"/>
  <c r="BY108" i="1" s="1"/>
  <c r="C106" i="23"/>
  <c r="BY106" i="1" s="1"/>
  <c r="AX68" i="23"/>
  <c r="AJ68" i="23" s="1"/>
  <c r="Q68" i="23" s="1"/>
  <c r="AL68" i="23" s="1"/>
  <c r="BO68" i="23"/>
  <c r="W68" i="23" s="1"/>
  <c r="X68" i="23" s="1"/>
  <c r="CE67" i="1"/>
  <c r="AS68" i="23"/>
  <c r="AV68" i="23"/>
  <c r="BJ68" i="23"/>
  <c r="AU68" i="23" s="1"/>
  <c r="BH68" i="23"/>
  <c r="O106" i="23" l="1"/>
  <c r="CA106" i="1" s="1"/>
  <c r="AA107" i="23"/>
  <c r="AA108" i="23" s="1"/>
  <c r="O108" i="23" s="1"/>
  <c r="CA108" i="1" s="1"/>
  <c r="O105" i="23"/>
  <c r="CA105" i="1" s="1"/>
  <c r="C107" i="23"/>
  <c r="BY107" i="1" s="1"/>
  <c r="Y109" i="23"/>
  <c r="C109" i="23" s="1"/>
  <c r="BY109" i="1" s="1"/>
  <c r="AN68" i="23"/>
  <c r="AM68" i="23" s="1"/>
  <c r="CC68" i="1" s="1"/>
  <c r="CB68" i="1"/>
  <c r="S68" i="23"/>
  <c r="AW68" i="23" s="1"/>
  <c r="AU69" i="23"/>
  <c r="BM68" i="23"/>
  <c r="AE68" i="23"/>
  <c r="AG68" i="23"/>
  <c r="BN68" i="23"/>
  <c r="O107" i="23" l="1"/>
  <c r="CA107" i="1" s="1"/>
  <c r="AA109" i="23"/>
  <c r="O109" i="23" s="1"/>
  <c r="CA109" i="1" s="1"/>
  <c r="V68" i="23"/>
  <c r="AO69" i="23"/>
  <c r="CD68" i="1"/>
  <c r="T68" i="23"/>
  <c r="U68" i="23" s="1"/>
  <c r="D68" i="23"/>
  <c r="AI68" i="23"/>
  <c r="BG69" i="23"/>
  <c r="I68" i="23"/>
  <c r="BI69" i="23"/>
  <c r="BH69" i="23" l="1"/>
  <c r="BM69" i="23" s="1"/>
  <c r="BJ69" i="23"/>
  <c r="BN69" i="23" s="1"/>
  <c r="AE69" i="23"/>
  <c r="CE68" i="1"/>
  <c r="AS69" i="23"/>
  <c r="AG69" i="23"/>
  <c r="P68" i="23"/>
  <c r="AK68" i="23" s="1"/>
  <c r="B68" i="23" s="1"/>
  <c r="BX68" i="1" s="1"/>
  <c r="BK69" i="23"/>
  <c r="BL69" i="23" s="1"/>
  <c r="AX69" i="23" s="1"/>
  <c r="AJ69" i="23" s="1"/>
  <c r="Q69" i="23" s="1"/>
  <c r="AL69" i="23" s="1"/>
  <c r="AV69" i="23" l="1"/>
  <c r="BI70" i="23"/>
  <c r="I69" i="23"/>
  <c r="D69" i="23"/>
  <c r="AI69" i="23"/>
  <c r="BG70" i="23"/>
  <c r="BO69" i="23"/>
  <c r="W69" i="23" s="1"/>
  <c r="X69" i="23" s="1"/>
  <c r="AN69" i="23" l="1"/>
  <c r="AM69" i="23" s="1"/>
  <c r="CC69" i="1" s="1"/>
  <c r="CB69" i="1"/>
  <c r="S69" i="23"/>
  <c r="P69" i="23"/>
  <c r="AK69" i="23" s="1"/>
  <c r="B69" i="23" s="1"/>
  <c r="BX69" i="1" s="1"/>
  <c r="BK70" i="23"/>
  <c r="CD69" i="1" l="1"/>
  <c r="AW69" i="23"/>
  <c r="V69" i="23" l="1"/>
  <c r="AO70" i="23"/>
  <c r="T69" i="23"/>
  <c r="U69" i="23" s="1"/>
  <c r="CE69" i="1" l="1"/>
  <c r="CO69" i="1" s="1"/>
  <c r="AS70" i="23"/>
  <c r="BH70" i="23"/>
  <c r="BJ70" i="23"/>
  <c r="BL70" i="23"/>
  <c r="BN70" i="23" l="1"/>
  <c r="AG70" i="23"/>
  <c r="AE70" i="23"/>
  <c r="BM70" i="23"/>
  <c r="AU70" i="23"/>
  <c r="AY70" i="23"/>
  <c r="AJ70" i="23" s="1"/>
  <c r="Q70" i="23" s="1"/>
  <c r="AL70" i="23" s="1"/>
  <c r="BO70" i="23"/>
  <c r="W70" i="23" s="1"/>
  <c r="X70" i="23" s="1"/>
  <c r="AV70" i="23"/>
  <c r="AN70" i="23" l="1"/>
  <c r="AM70" i="23" s="1"/>
  <c r="CC70" i="1" s="1"/>
  <c r="CB70" i="1"/>
  <c r="S70" i="23"/>
  <c r="AI70" i="23"/>
  <c r="BG71" i="23"/>
  <c r="D70" i="23"/>
  <c r="I70" i="23"/>
  <c r="BI71" i="23"/>
  <c r="AV71" i="23"/>
  <c r="CD70" i="1" l="1"/>
  <c r="AW70" i="23"/>
  <c r="P70" i="23"/>
  <c r="AK70" i="23" s="1"/>
  <c r="B70" i="23" s="1"/>
  <c r="BX70" i="1" s="1"/>
  <c r="BK71" i="23"/>
  <c r="V70" i="23" l="1"/>
  <c r="AO71" i="23"/>
  <c r="BL71" i="23" s="1"/>
  <c r="T70" i="23"/>
  <c r="U70" i="23" s="1"/>
  <c r="BO71" i="23" l="1"/>
  <c r="W71" i="23" s="1"/>
  <c r="X71" i="23" s="1"/>
  <c r="AY71" i="23"/>
  <c r="AI71" i="23" s="1"/>
  <c r="CE70" i="1"/>
  <c r="AS71" i="23"/>
  <c r="BH71" i="23"/>
  <c r="BJ71" i="23"/>
  <c r="AN71" i="23" l="1"/>
  <c r="AM71" i="23" s="1"/>
  <c r="CC71" i="1" s="1"/>
  <c r="CB71" i="1"/>
  <c r="S71" i="23"/>
  <c r="BN71" i="23"/>
  <c r="AG71" i="23"/>
  <c r="BM71" i="23"/>
  <c r="AF71" i="23"/>
  <c r="P71" i="23"/>
  <c r="AU71" i="23"/>
  <c r="CD71" i="1" l="1"/>
  <c r="AW71" i="23"/>
  <c r="BI72" i="23"/>
  <c r="I71" i="23"/>
  <c r="AK71" i="23" s="1"/>
  <c r="E71" i="23"/>
  <c r="AJ71" i="23"/>
  <c r="BG72" i="23"/>
  <c r="V71" i="23" l="1"/>
  <c r="AO72" i="23"/>
  <c r="T71" i="23"/>
  <c r="Q71" i="23"/>
  <c r="AL71" i="23" s="1"/>
  <c r="B71" i="23" s="1"/>
  <c r="BX71" i="1" s="1"/>
  <c r="BK72" i="23"/>
  <c r="AS72" i="23" l="1"/>
  <c r="BJ72" i="23"/>
  <c r="BL72" i="23"/>
  <c r="AX72" i="23" s="1"/>
  <c r="AJ72" i="23" s="1"/>
  <c r="Q72" i="23" s="1"/>
  <c r="AL72" i="23" s="1"/>
  <c r="BH72" i="23"/>
  <c r="BN72" i="23" l="1"/>
  <c r="AG72" i="23"/>
  <c r="AU72" i="23"/>
  <c r="BM72" i="23"/>
  <c r="AE72" i="23"/>
  <c r="AV72" i="23"/>
  <c r="BO72" i="23"/>
  <c r="W72" i="23" s="1"/>
  <c r="X72" i="23" s="1"/>
  <c r="AN72" i="23" l="1"/>
  <c r="AM72" i="23" s="1"/>
  <c r="CC72" i="1" s="1"/>
  <c r="CB72" i="1"/>
  <c r="S72" i="23"/>
  <c r="AI72" i="23"/>
  <c r="BG73" i="23"/>
  <c r="D72" i="23"/>
  <c r="I72" i="23"/>
  <c r="BI73" i="23"/>
  <c r="CD72" i="1" l="1"/>
  <c r="AW72" i="23"/>
  <c r="P72" i="23"/>
  <c r="AK72" i="23" s="1"/>
  <c r="B72" i="23" s="1"/>
  <c r="BX72" i="1" s="1"/>
  <c r="BK73" i="23"/>
  <c r="V72" i="23" l="1"/>
  <c r="AO73" i="23"/>
  <c r="BL73" i="23" s="1"/>
  <c r="AX73" i="23" s="1"/>
  <c r="T72" i="23"/>
  <c r="U72" i="23" s="1"/>
  <c r="BK10" i="22"/>
  <c r="BI10" i="22"/>
  <c r="BJ10" i="21"/>
  <c r="BH10" i="21"/>
  <c r="BJ10" i="19"/>
  <c r="BH10" i="19"/>
  <c r="BJ10" i="18"/>
  <c r="BH10" i="18"/>
  <c r="BJ10" i="4"/>
  <c r="BH10" i="4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BO73" i="23" l="1"/>
  <c r="W73" i="23" s="1"/>
  <c r="X73" i="23" s="1"/>
  <c r="AY73" i="23"/>
  <c r="CE72" i="1"/>
  <c r="AS73" i="23"/>
  <c r="BJ73" i="23"/>
  <c r="AG73" i="23" s="1"/>
  <c r="I73" i="23" s="1"/>
  <c r="AV73" i="23"/>
  <c r="BH73" i="23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73" i="23" l="1"/>
  <c r="AM73" i="23" s="1"/>
  <c r="CC73" i="1" s="1"/>
  <c r="CB73" i="1"/>
  <c r="S73" i="23"/>
  <c r="BN73" i="23"/>
  <c r="AH73" i="23"/>
  <c r="AU73" i="23"/>
  <c r="BM73" i="23"/>
  <c r="AE73" i="23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AK100" i="1"/>
  <c r="AK105" i="1"/>
  <c r="AM109" i="1" a="1"/>
  <c r="AM109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100" i="1"/>
  <c r="AL105" i="1"/>
  <c r="CD73" i="1" l="1"/>
  <c r="AW73" i="23"/>
  <c r="AI73" i="23"/>
  <c r="BG74" i="23"/>
  <c r="D73" i="23"/>
  <c r="J73" i="23"/>
  <c r="AJ73" i="23"/>
  <c r="Q73" i="23" s="1"/>
  <c r="BI74" i="23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K81" i="21" s="1"/>
  <c r="M82" i="21"/>
  <c r="K82" i="21" s="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R84" i="22" s="1"/>
  <c r="M85" i="22"/>
  <c r="M86" i="22"/>
  <c r="M87" i="22"/>
  <c r="M88" i="22"/>
  <c r="M89" i="22"/>
  <c r="M90" i="22"/>
  <c r="M91" i="22"/>
  <c r="M92" i="22"/>
  <c r="K92" i="22" s="1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99" i="22"/>
  <c r="AF101" i="22"/>
  <c r="AG101" i="22"/>
  <c r="I101" i="22" s="1"/>
  <c r="AH101" i="22"/>
  <c r="J101" i="22" s="1"/>
  <c r="AG103" i="22"/>
  <c r="I103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X96" i="22"/>
  <c r="AX101" i="22"/>
  <c r="AY101" i="22"/>
  <c r="AX102" i="22"/>
  <c r="AY102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BY92" i="22"/>
  <c r="BX92" i="22"/>
  <c r="BV92" i="22"/>
  <c r="BU92" i="22"/>
  <c r="BT92" i="22"/>
  <c r="BS92" i="22"/>
  <c r="BA92" i="22"/>
  <c r="AZ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BY87" i="22"/>
  <c r="BX87" i="22"/>
  <c r="BV87" i="22"/>
  <c r="BU87" i="22"/>
  <c r="BT87" i="22"/>
  <c r="BS87" i="22"/>
  <c r="BA87" i="22"/>
  <c r="AZ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BY84" i="22"/>
  <c r="BX84" i="22"/>
  <c r="BV84" i="22"/>
  <c r="BU84" i="22"/>
  <c r="BT84" i="22"/>
  <c r="BS84" i="22"/>
  <c r="BA84" i="22"/>
  <c r="AZ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BY79" i="22"/>
  <c r="BX79" i="22"/>
  <c r="BV79" i="22"/>
  <c r="BU79" i="22"/>
  <c r="BT79" i="22"/>
  <c r="BS79" i="22"/>
  <c r="BA79" i="22"/>
  <c r="AZ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Y72" i="22"/>
  <c r="BX72" i="22"/>
  <c r="BV72" i="22"/>
  <c r="BU72" i="22"/>
  <c r="BT72" i="22"/>
  <c r="BS72" i="22"/>
  <c r="BA72" i="22"/>
  <c r="AZ72" i="22"/>
  <c r="BY71" i="22"/>
  <c r="BX71" i="22"/>
  <c r="BV71" i="22"/>
  <c r="BU71" i="22"/>
  <c r="BT71" i="22"/>
  <c r="BS71" i="22"/>
  <c r="BA71" i="22"/>
  <c r="AZ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BY60" i="22"/>
  <c r="BX60" i="22"/>
  <c r="BV60" i="22"/>
  <c r="BT60" i="22"/>
  <c r="BS60" i="22"/>
  <c r="BA60" i="22"/>
  <c r="AZ60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A49" i="22"/>
  <c r="BA50" i="22" s="1"/>
  <c r="BY48" i="22"/>
  <c r="BX48" i="22"/>
  <c r="BV48" i="22"/>
  <c r="BT48" i="22"/>
  <c r="BS48" i="22"/>
  <c r="BA48" i="22"/>
  <c r="BY47" i="22"/>
  <c r="BX47" i="22"/>
  <c r="BV47" i="22"/>
  <c r="BT47" i="22"/>
  <c r="BS47" i="22"/>
  <c r="BA47" i="22"/>
  <c r="BY46" i="22"/>
  <c r="BX46" i="22"/>
  <c r="BV46" i="22"/>
  <c r="BT46" i="22"/>
  <c r="BS46" i="22"/>
  <c r="BA46" i="22"/>
  <c r="BY45" i="22"/>
  <c r="BX45" i="22"/>
  <c r="BV45" i="22"/>
  <c r="BT45" i="22"/>
  <c r="BS45" i="22"/>
  <c r="BA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AZ42" i="22"/>
  <c r="BY41" i="22"/>
  <c r="BX41" i="22"/>
  <c r="BV41" i="22"/>
  <c r="BT41" i="22"/>
  <c r="BS41" i="22"/>
  <c r="AZ41" i="22"/>
  <c r="BY40" i="22"/>
  <c r="BX40" i="22"/>
  <c r="BV40" i="22"/>
  <c r="BT40" i="22"/>
  <c r="BS40" i="22"/>
  <c r="BA40" i="22"/>
  <c r="BA41" i="22" s="1"/>
  <c r="BA42" i="22" s="1"/>
  <c r="BA43" i="22" s="1"/>
  <c r="BA44" i="22" s="1"/>
  <c r="AZ40" i="22"/>
  <c r="BY39" i="22"/>
  <c r="BX39" i="22"/>
  <c r="BV39" i="22"/>
  <c r="BT39" i="22"/>
  <c r="BS39" i="22"/>
  <c r="BA39" i="22"/>
  <c r="BY38" i="22"/>
  <c r="BX38" i="22"/>
  <c r="BV38" i="22"/>
  <c r="BT38" i="22"/>
  <c r="BS38" i="22"/>
  <c r="BA38" i="22"/>
  <c r="BY37" i="22"/>
  <c r="BX37" i="22"/>
  <c r="BV37" i="22"/>
  <c r="BT37" i="22"/>
  <c r="BS37" i="22"/>
  <c r="BA37" i="22"/>
  <c r="BY36" i="22"/>
  <c r="BX36" i="22"/>
  <c r="BV36" i="22"/>
  <c r="BT36" i="22"/>
  <c r="BS36" i="22"/>
  <c r="BA36" i="22"/>
  <c r="BY35" i="22"/>
  <c r="BX35" i="22"/>
  <c r="BV35" i="22"/>
  <c r="BT35" i="22"/>
  <c r="BS35" i="22"/>
  <c r="AZ35" i="22"/>
  <c r="AZ36" i="22" s="1"/>
  <c r="AZ37" i="22" s="1"/>
  <c r="AZ38" i="22" s="1"/>
  <c r="AZ39" i="22" s="1"/>
  <c r="BY34" i="22"/>
  <c r="BX34" i="22"/>
  <c r="BV34" i="22"/>
  <c r="BT34" i="22"/>
  <c r="BS34" i="22"/>
  <c r="BA34" i="22"/>
  <c r="BA35" i="22" s="1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BY30" i="22"/>
  <c r="BX30" i="22"/>
  <c r="BV30" i="22"/>
  <c r="BT30" i="22"/>
  <c r="BS30" i="22"/>
  <c r="BA30" i="22"/>
  <c r="BY29" i="22"/>
  <c r="BX29" i="22"/>
  <c r="BV29" i="22"/>
  <c r="BT29" i="22"/>
  <c r="BS29" i="22"/>
  <c r="BA29" i="22"/>
  <c r="BY28" i="22"/>
  <c r="BX28" i="22"/>
  <c r="BV28" i="22"/>
  <c r="BT28" i="22"/>
  <c r="BS28" i="22"/>
  <c r="BA28" i="22"/>
  <c r="BY27" i="22"/>
  <c r="BX27" i="22"/>
  <c r="BV27" i="22"/>
  <c r="BT27" i="22"/>
  <c r="BS27" i="22"/>
  <c r="BA27" i="22"/>
  <c r="BY26" i="22"/>
  <c r="BX26" i="22"/>
  <c r="BV26" i="22"/>
  <c r="BT26" i="22"/>
  <c r="BS26" i="22"/>
  <c r="BA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Y21" i="22"/>
  <c r="BX21" i="22"/>
  <c r="BV21" i="22"/>
  <c r="BT21" i="22"/>
  <c r="BS21" i="22"/>
  <c r="BA21" i="22"/>
  <c r="BY20" i="22"/>
  <c r="BX20" i="22"/>
  <c r="BV20" i="22"/>
  <c r="BT20" i="22"/>
  <c r="BS20" i="22"/>
  <c r="BA20" i="22"/>
  <c r="BY19" i="22"/>
  <c r="BX19" i="22"/>
  <c r="BV19" i="22"/>
  <c r="BT19" i="22"/>
  <c r="BS19" i="22"/>
  <c r="BA19" i="22"/>
  <c r="M19" i="22"/>
  <c r="BY18" i="22"/>
  <c r="BX18" i="22"/>
  <c r="BV18" i="22"/>
  <c r="BT18" i="22"/>
  <c r="BS18" i="22"/>
  <c r="AZ18" i="22"/>
  <c r="M18" i="22"/>
  <c r="BY17" i="22"/>
  <c r="BX17" i="22"/>
  <c r="BV17" i="22"/>
  <c r="BT17" i="22"/>
  <c r="BS17" i="22"/>
  <c r="AZ17" i="22"/>
  <c r="M17" i="22"/>
  <c r="BY16" i="22"/>
  <c r="BX16" i="22"/>
  <c r="BV16" i="22"/>
  <c r="BT16" i="22"/>
  <c r="BS16" i="22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M14" i="22"/>
  <c r="BY13" i="22"/>
  <c r="BX13" i="22"/>
  <c r="BV13" i="22"/>
  <c r="BT13" i="22"/>
  <c r="BS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AR10" i="22"/>
  <c r="AQ10" i="22"/>
  <c r="BO10" i="22" s="1"/>
  <c r="AP10" i="22"/>
  <c r="BN10" i="22" s="1"/>
  <c r="AD10" i="22"/>
  <c r="AC10" i="22"/>
  <c r="AB10" i="22"/>
  <c r="M10" i="22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BA8" i="22"/>
  <c r="BA9" i="22" s="1"/>
  <c r="BA10" i="22" s="1"/>
  <c r="AN8" i="22"/>
  <c r="AD8" i="22"/>
  <c r="AC8" i="22"/>
  <c r="AB8" i="22"/>
  <c r="V8" i="22"/>
  <c r="M8" i="22"/>
  <c r="BY7" i="22"/>
  <c r="BX7" i="22"/>
  <c r="BV7" i="22"/>
  <c r="BT7" i="22"/>
  <c r="BS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AN6" i="22"/>
  <c r="V6" i="22"/>
  <c r="O6" i="22"/>
  <c r="M6" i="22"/>
  <c r="H6" i="22"/>
  <c r="C6" i="22"/>
  <c r="BY5" i="22"/>
  <c r="BX5" i="22"/>
  <c r="BV5" i="22"/>
  <c r="BT5" i="22"/>
  <c r="BS5" i="22"/>
  <c r="BA5" i="22"/>
  <c r="BA6" i="22" s="1"/>
  <c r="AZ5" i="22"/>
  <c r="AN5" i="22"/>
  <c r="AM5" i="22" s="1"/>
  <c r="AM6" i="22" s="1"/>
  <c r="V5" i="22"/>
  <c r="M5" i="22"/>
  <c r="BY4" i="22"/>
  <c r="BX4" i="22"/>
  <c r="BV4" i="22"/>
  <c r="BT4" i="22"/>
  <c r="BS4" i="22"/>
  <c r="BY3" i="22"/>
  <c r="BX3" i="22"/>
  <c r="BV3" i="22"/>
  <c r="BU3" i="22"/>
  <c r="BT3" i="22"/>
  <c r="BS3" i="22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BX84" i="21"/>
  <c r="BW84" i="21"/>
  <c r="BU84" i="21"/>
  <c r="BT84" i="21"/>
  <c r="BS84" i="21"/>
  <c r="BR84" i="21"/>
  <c r="BA84" i="21"/>
  <c r="AZ84" i="2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BX81" i="21"/>
  <c r="BW81" i="21"/>
  <c r="BU81" i="21"/>
  <c r="BT81" i="21"/>
  <c r="BS81" i="21"/>
  <c r="BR81" i="21"/>
  <c r="BA81" i="21"/>
  <c r="AZ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BX70" i="21"/>
  <c r="BW70" i="21"/>
  <c r="BU70" i="21"/>
  <c r="BT70" i="21"/>
  <c r="BS70" i="21"/>
  <c r="BR70" i="21"/>
  <c r="BA70" i="21"/>
  <c r="AZ70" i="21"/>
  <c r="BX69" i="21"/>
  <c r="BW69" i="21"/>
  <c r="BU69" i="21"/>
  <c r="BT69" i="21"/>
  <c r="BS69" i="21"/>
  <c r="BR69" i="21"/>
  <c r="BA69" i="21"/>
  <c r="AZ69" i="21"/>
  <c r="BX68" i="21"/>
  <c r="BW68" i="21"/>
  <c r="BU68" i="21"/>
  <c r="BT68" i="21"/>
  <c r="BS68" i="21"/>
  <c r="BR68" i="21"/>
  <c r="BA68" i="21"/>
  <c r="AZ68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BX57" i="21"/>
  <c r="BW57" i="21"/>
  <c r="BU57" i="21"/>
  <c r="BS57" i="21"/>
  <c r="BR57" i="21"/>
  <c r="BA57" i="21"/>
  <c r="AZ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A49" i="21"/>
  <c r="BA50" i="21" s="1"/>
  <c r="BX48" i="21"/>
  <c r="BW48" i="21"/>
  <c r="BU48" i="21"/>
  <c r="BS48" i="21"/>
  <c r="BR48" i="21"/>
  <c r="BA48" i="21"/>
  <c r="BX47" i="21"/>
  <c r="BW47" i="21"/>
  <c r="BU47" i="21"/>
  <c r="BS47" i="21"/>
  <c r="BR47" i="21"/>
  <c r="BA47" i="21"/>
  <c r="BX46" i="21"/>
  <c r="BW46" i="21"/>
  <c r="BU46" i="21"/>
  <c r="BS46" i="21"/>
  <c r="BR46" i="21"/>
  <c r="BA46" i="21"/>
  <c r="BX45" i="21"/>
  <c r="BW45" i="21"/>
  <c r="BU45" i="21"/>
  <c r="BS45" i="21"/>
  <c r="BR45" i="21"/>
  <c r="BA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AZ42" i="21"/>
  <c r="BX41" i="21"/>
  <c r="BW41" i="21"/>
  <c r="BU41" i="21"/>
  <c r="BS41" i="21"/>
  <c r="BR41" i="21"/>
  <c r="AZ41" i="21"/>
  <c r="BX40" i="21"/>
  <c r="BW40" i="21"/>
  <c r="BU40" i="21"/>
  <c r="BS40" i="21"/>
  <c r="BR40" i="21"/>
  <c r="AZ40" i="21"/>
  <c r="BX39" i="21"/>
  <c r="BW39" i="21"/>
  <c r="BU39" i="21"/>
  <c r="BS39" i="21"/>
  <c r="BR39" i="21"/>
  <c r="BA39" i="21"/>
  <c r="BA40" i="21" s="1"/>
  <c r="BA41" i="21" s="1"/>
  <c r="BA42" i="21" s="1"/>
  <c r="BA43" i="21" s="1"/>
  <c r="BA44" i="21" s="1"/>
  <c r="BX38" i="21"/>
  <c r="BW38" i="21"/>
  <c r="BU38" i="21"/>
  <c r="BS38" i="21"/>
  <c r="BR38" i="21"/>
  <c r="BA38" i="21"/>
  <c r="BX37" i="21"/>
  <c r="BW37" i="21"/>
  <c r="BU37" i="21"/>
  <c r="BS37" i="21"/>
  <c r="BR37" i="21"/>
  <c r="BA37" i="21"/>
  <c r="BX36" i="21"/>
  <c r="BW36" i="21"/>
  <c r="BU36" i="21"/>
  <c r="BS36" i="21"/>
  <c r="BR36" i="21"/>
  <c r="BA36" i="21"/>
  <c r="BX35" i="21"/>
  <c r="BW35" i="21"/>
  <c r="BU35" i="21"/>
  <c r="BS35" i="21"/>
  <c r="BR35" i="21"/>
  <c r="AZ35" i="21"/>
  <c r="AZ36" i="21" s="1"/>
  <c r="AZ37" i="21" s="1"/>
  <c r="AZ38" i="21" s="1"/>
  <c r="AZ39" i="21" s="1"/>
  <c r="BX34" i="21"/>
  <c r="BW34" i="21"/>
  <c r="BU34" i="21"/>
  <c r="BS34" i="21"/>
  <c r="BR34" i="21"/>
  <c r="BA34" i="21"/>
  <c r="BA35" i="21" s="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BX30" i="21"/>
  <c r="BW30" i="21"/>
  <c r="BU30" i="21"/>
  <c r="BS30" i="21"/>
  <c r="BR30" i="21"/>
  <c r="BA30" i="21"/>
  <c r="BX29" i="21"/>
  <c r="BW29" i="21"/>
  <c r="BU29" i="21"/>
  <c r="BS29" i="21"/>
  <c r="BR29" i="21"/>
  <c r="BA29" i="21"/>
  <c r="BX28" i="21"/>
  <c r="BW28" i="21"/>
  <c r="BU28" i="21"/>
  <c r="BS28" i="21"/>
  <c r="BR28" i="21"/>
  <c r="BA28" i="21"/>
  <c r="BX27" i="21"/>
  <c r="BW27" i="21"/>
  <c r="BU27" i="21"/>
  <c r="BS27" i="21"/>
  <c r="BR27" i="21"/>
  <c r="BA27" i="21"/>
  <c r="BX26" i="21"/>
  <c r="BW26" i="21"/>
  <c r="BU26" i="21"/>
  <c r="BS26" i="21"/>
  <c r="BR26" i="21"/>
  <c r="BA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X21" i="21"/>
  <c r="BW21" i="21"/>
  <c r="BU21" i="21"/>
  <c r="BS21" i="21"/>
  <c r="BR21" i="21"/>
  <c r="BA21" i="21"/>
  <c r="BX20" i="21"/>
  <c r="BW20" i="21"/>
  <c r="BU20" i="21"/>
  <c r="BS20" i="21"/>
  <c r="BR20" i="21"/>
  <c r="BA20" i="21"/>
  <c r="BX19" i="21"/>
  <c r="BW19" i="21"/>
  <c r="BU19" i="21"/>
  <c r="BS19" i="21"/>
  <c r="BR19" i="21"/>
  <c r="BA19" i="21"/>
  <c r="M19" i="21"/>
  <c r="BX18" i="21"/>
  <c r="BW18" i="21"/>
  <c r="BU18" i="21"/>
  <c r="BS18" i="21"/>
  <c r="BR18" i="21"/>
  <c r="AZ18" i="21"/>
  <c r="M18" i="21"/>
  <c r="BX17" i="21"/>
  <c r="BW17" i="21"/>
  <c r="BU17" i="21"/>
  <c r="BS17" i="21"/>
  <c r="BR17" i="21"/>
  <c r="AZ17" i="21"/>
  <c r="M17" i="21"/>
  <c r="BX16" i="21"/>
  <c r="BW16" i="21"/>
  <c r="BU16" i="21"/>
  <c r="BS16" i="21"/>
  <c r="BR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M14" i="21"/>
  <c r="BX13" i="21"/>
  <c r="BW13" i="21"/>
  <c r="BU13" i="21"/>
  <c r="BS13" i="21"/>
  <c r="BR13" i="21"/>
  <c r="M13" i="21"/>
  <c r="BX12" i="21"/>
  <c r="BW12" i="21"/>
  <c r="BU12" i="21"/>
  <c r="BS12" i="21"/>
  <c r="BR12" i="21"/>
  <c r="M12" i="21"/>
  <c r="BX11" i="21"/>
  <c r="BW11" i="21"/>
  <c r="BU11" i="21"/>
  <c r="BS11" i="21"/>
  <c r="BR11" i="21"/>
  <c r="BA11" i="21"/>
  <c r="BA12" i="21" s="1"/>
  <c r="BA13" i="21" s="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AR10" i="21"/>
  <c r="BL10" i="21" s="1"/>
  <c r="BO10" i="21" s="1"/>
  <c r="AQ10" i="21"/>
  <c r="AP10" i="21"/>
  <c r="AD10" i="21"/>
  <c r="AC10" i="21"/>
  <c r="AB10" i="21"/>
  <c r="M10" i="2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AN6" i="21"/>
  <c r="V6" i="21"/>
  <c r="O6" i="21"/>
  <c r="M6" i="21"/>
  <c r="H6" i="21"/>
  <c r="C6" i="21"/>
  <c r="BX5" i="21"/>
  <c r="BW5" i="21"/>
  <c r="BU5" i="21"/>
  <c r="BS5" i="21"/>
  <c r="BR5" i="21"/>
  <c r="BA5" i="21"/>
  <c r="BA6" i="21" s="1"/>
  <c r="AZ5" i="21"/>
  <c r="AZ6" i="21" s="1"/>
  <c r="AN5" i="21"/>
  <c r="AM5" i="21" s="1"/>
  <c r="AM6" i="21" s="1"/>
  <c r="V5" i="21"/>
  <c r="M5" i="21"/>
  <c r="C5" i="2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BX104" i="20"/>
  <c r="BW104" i="20"/>
  <c r="BU104" i="20"/>
  <c r="BT104" i="20"/>
  <c r="BS104" i="20"/>
  <c r="BR104" i="20"/>
  <c r="BA104" i="20"/>
  <c r="AZ104" i="20"/>
  <c r="M104" i="20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BX99" i="20"/>
  <c r="BW99" i="20"/>
  <c r="BU99" i="20"/>
  <c r="BT99" i="20"/>
  <c r="BS99" i="20"/>
  <c r="BR99" i="20"/>
  <c r="BA99" i="20"/>
  <c r="AZ99" i="20"/>
  <c r="M99" i="20"/>
  <c r="BX98" i="20"/>
  <c r="BW98" i="20"/>
  <c r="BU98" i="20"/>
  <c r="BT98" i="20"/>
  <c r="BS98" i="20"/>
  <c r="BR98" i="20"/>
  <c r="BA98" i="20"/>
  <c r="AZ98" i="20"/>
  <c r="M98" i="20"/>
  <c r="BX97" i="20"/>
  <c r="BW97" i="20"/>
  <c r="BU97" i="20"/>
  <c r="BT97" i="20"/>
  <c r="BS97" i="20"/>
  <c r="BR97" i="20"/>
  <c r="BA97" i="20"/>
  <c r="AZ97" i="20"/>
  <c r="M97" i="20"/>
  <c r="BX96" i="20"/>
  <c r="BW96" i="20"/>
  <c r="BU96" i="20"/>
  <c r="BT96" i="20"/>
  <c r="BS96" i="20"/>
  <c r="BR96" i="20"/>
  <c r="BA96" i="20"/>
  <c r="AZ96" i="20"/>
  <c r="M96" i="20"/>
  <c r="BX95" i="20"/>
  <c r="BW95" i="20"/>
  <c r="BU95" i="20"/>
  <c r="BT95" i="20"/>
  <c r="BS95" i="20"/>
  <c r="BR95" i="20"/>
  <c r="BA95" i="20"/>
  <c r="AZ95" i="20"/>
  <c r="M95" i="20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BX92" i="20"/>
  <c r="BW92" i="20"/>
  <c r="BU92" i="20"/>
  <c r="BT92" i="20"/>
  <c r="BS92" i="20"/>
  <c r="BR92" i="20"/>
  <c r="BA92" i="20"/>
  <c r="AZ92" i="20"/>
  <c r="M92" i="20"/>
  <c r="BX91" i="20"/>
  <c r="BW91" i="20"/>
  <c r="BU91" i="20"/>
  <c r="BT91" i="20"/>
  <c r="BS91" i="20"/>
  <c r="BR91" i="20"/>
  <c r="BA91" i="20"/>
  <c r="AZ91" i="20"/>
  <c r="M91" i="20"/>
  <c r="BX90" i="20"/>
  <c r="BW90" i="20"/>
  <c r="BU90" i="20"/>
  <c r="BT90" i="20"/>
  <c r="BS90" i="20"/>
  <c r="BR90" i="20"/>
  <c r="BA90" i="20"/>
  <c r="AZ90" i="20"/>
  <c r="M90" i="20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BX87" i="20"/>
  <c r="BW87" i="20"/>
  <c r="BU87" i="20"/>
  <c r="BT87" i="20"/>
  <c r="BS87" i="20"/>
  <c r="BR87" i="20"/>
  <c r="BA87" i="20"/>
  <c r="AZ87" i="20"/>
  <c r="M87" i="20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X84" i="20"/>
  <c r="BW84" i="20"/>
  <c r="BU84" i="20"/>
  <c r="BT84" i="20"/>
  <c r="BS84" i="20"/>
  <c r="BR84" i="20"/>
  <c r="BA84" i="20"/>
  <c r="AZ84" i="20"/>
  <c r="M84" i="20"/>
  <c r="BX83" i="20"/>
  <c r="BW83" i="20"/>
  <c r="BU83" i="20"/>
  <c r="BT83" i="20"/>
  <c r="BS83" i="20"/>
  <c r="BR83" i="20"/>
  <c r="BA83" i="20"/>
  <c r="AZ83" i="20"/>
  <c r="M83" i="20"/>
  <c r="BX82" i="20"/>
  <c r="BW82" i="20"/>
  <c r="BU82" i="20"/>
  <c r="BT82" i="20"/>
  <c r="BS82" i="20"/>
  <c r="BR82" i="20"/>
  <c r="BA82" i="20"/>
  <c r="AZ82" i="20"/>
  <c r="M82" i="20"/>
  <c r="BX81" i="20"/>
  <c r="BW81" i="20"/>
  <c r="BU81" i="20"/>
  <c r="BT81" i="20"/>
  <c r="BS81" i="20"/>
  <c r="BR81" i="20"/>
  <c r="BA81" i="20"/>
  <c r="AZ81" i="20"/>
  <c r="M81" i="20"/>
  <c r="BX80" i="20"/>
  <c r="BW80" i="20"/>
  <c r="BU80" i="20"/>
  <c r="BT80" i="20"/>
  <c r="BS80" i="20"/>
  <c r="BR80" i="20"/>
  <c r="BA80" i="20"/>
  <c r="AZ80" i="20"/>
  <c r="M80" i="20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BX75" i="20"/>
  <c r="BW75" i="20"/>
  <c r="BU75" i="20"/>
  <c r="BT75" i="20"/>
  <c r="BS75" i="20"/>
  <c r="BR75" i="20"/>
  <c r="BA75" i="20"/>
  <c r="AZ75" i="20"/>
  <c r="M75" i="20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BX72" i="20"/>
  <c r="BW72" i="20"/>
  <c r="BU72" i="20"/>
  <c r="BT72" i="20"/>
  <c r="BS72" i="20"/>
  <c r="BR72" i="20"/>
  <c r="BA72" i="20"/>
  <c r="AZ72" i="20"/>
  <c r="M72" i="20"/>
  <c r="BX71" i="20"/>
  <c r="BW71" i="20"/>
  <c r="BU71" i="20"/>
  <c r="BT71" i="20"/>
  <c r="BS71" i="20"/>
  <c r="BR71" i="20"/>
  <c r="BA71" i="20"/>
  <c r="AZ71" i="20"/>
  <c r="M71" i="20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BX68" i="20"/>
  <c r="BW68" i="20"/>
  <c r="BU68" i="20"/>
  <c r="BT68" i="20"/>
  <c r="BS68" i="20"/>
  <c r="BR68" i="20"/>
  <c r="BA68" i="20"/>
  <c r="AZ68" i="20"/>
  <c r="M68" i="20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BX65" i="20"/>
  <c r="BW65" i="20"/>
  <c r="BU65" i="20"/>
  <c r="BT65" i="20"/>
  <c r="BS65" i="20"/>
  <c r="BR65" i="20"/>
  <c r="BA65" i="20"/>
  <c r="AZ65" i="20"/>
  <c r="M65" i="20"/>
  <c r="BX64" i="20"/>
  <c r="BW64" i="20"/>
  <c r="BU64" i="20"/>
  <c r="BT64" i="20"/>
  <c r="BS64" i="20"/>
  <c r="BR64" i="20"/>
  <c r="BA64" i="20"/>
  <c r="AZ64" i="20"/>
  <c r="M64" i="20"/>
  <c r="BX63" i="20"/>
  <c r="BW63" i="20"/>
  <c r="BU63" i="20"/>
  <c r="BS63" i="20"/>
  <c r="BR63" i="20"/>
  <c r="BA63" i="20"/>
  <c r="AZ63" i="20"/>
  <c r="M63" i="20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BX60" i="20"/>
  <c r="BW60" i="20"/>
  <c r="BU60" i="20"/>
  <c r="BS60" i="20"/>
  <c r="BR60" i="20"/>
  <c r="BA60" i="20"/>
  <c r="AZ60" i="20"/>
  <c r="M60" i="20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BX57" i="20"/>
  <c r="BW57" i="20"/>
  <c r="BU57" i="20"/>
  <c r="BS57" i="20"/>
  <c r="BR57" i="20"/>
  <c r="BA57" i="20"/>
  <c r="AZ57" i="20"/>
  <c r="M57" i="20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BA49" i="20"/>
  <c r="BA50" i="20" s="1"/>
  <c r="M49" i="20"/>
  <c r="BX48" i="20"/>
  <c r="BW48" i="20"/>
  <c r="BU48" i="20"/>
  <c r="BS48" i="20"/>
  <c r="BR48" i="20"/>
  <c r="BA48" i="20"/>
  <c r="M48" i="20"/>
  <c r="BX47" i="20"/>
  <c r="BW47" i="20"/>
  <c r="BU47" i="20"/>
  <c r="BS47" i="20"/>
  <c r="BR47" i="20"/>
  <c r="BA47" i="20"/>
  <c r="M47" i="20"/>
  <c r="BX46" i="20"/>
  <c r="BW46" i="20"/>
  <c r="BU46" i="20"/>
  <c r="BS46" i="20"/>
  <c r="BR46" i="20"/>
  <c r="BA46" i="20"/>
  <c r="M46" i="20"/>
  <c r="BX45" i="20"/>
  <c r="BW45" i="20"/>
  <c r="BU45" i="20"/>
  <c r="BS45" i="20"/>
  <c r="BR45" i="20"/>
  <c r="BA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AZ42" i="20"/>
  <c r="M42" i="20"/>
  <c r="BX41" i="20"/>
  <c r="BW41" i="20"/>
  <c r="BU41" i="20"/>
  <c r="BS41" i="20"/>
  <c r="BR41" i="20"/>
  <c r="AZ41" i="20"/>
  <c r="M41" i="20"/>
  <c r="BX40" i="20"/>
  <c r="BW40" i="20"/>
  <c r="BU40" i="20"/>
  <c r="BS40" i="20"/>
  <c r="BR40" i="20"/>
  <c r="AZ40" i="20"/>
  <c r="M40" i="20"/>
  <c r="BX39" i="20"/>
  <c r="BW39" i="20"/>
  <c r="BU39" i="20"/>
  <c r="BS39" i="20"/>
  <c r="BR39" i="20"/>
  <c r="BA39" i="20"/>
  <c r="BA40" i="20" s="1"/>
  <c r="BA41" i="20" s="1"/>
  <c r="BA42" i="20" s="1"/>
  <c r="BA43" i="20" s="1"/>
  <c r="BA44" i="20" s="1"/>
  <c r="M39" i="20"/>
  <c r="BX38" i="20"/>
  <c r="BW38" i="20"/>
  <c r="BU38" i="20"/>
  <c r="BS38" i="20"/>
  <c r="BR38" i="20"/>
  <c r="BA38" i="20"/>
  <c r="M38" i="20"/>
  <c r="BX37" i="20"/>
  <c r="BW37" i="20"/>
  <c r="BU37" i="20"/>
  <c r="BS37" i="20"/>
  <c r="BR37" i="20"/>
  <c r="BA37" i="20"/>
  <c r="M37" i="20"/>
  <c r="BX36" i="20"/>
  <c r="BW36" i="20"/>
  <c r="BU36" i="20"/>
  <c r="BS36" i="20"/>
  <c r="BR36" i="20"/>
  <c r="BA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M35" i="20"/>
  <c r="BX34" i="20"/>
  <c r="BW34" i="20"/>
  <c r="BU34" i="20"/>
  <c r="BS34" i="20"/>
  <c r="BR34" i="20"/>
  <c r="BA34" i="20"/>
  <c r="BA35" i="20" s="1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M31" i="20"/>
  <c r="BX30" i="20"/>
  <c r="BW30" i="20"/>
  <c r="BU30" i="20"/>
  <c r="BS30" i="20"/>
  <c r="BR30" i="20"/>
  <c r="BA30" i="20"/>
  <c r="M30" i="20"/>
  <c r="BX29" i="20"/>
  <c r="BW29" i="20"/>
  <c r="BU29" i="20"/>
  <c r="BS29" i="20"/>
  <c r="BR29" i="20"/>
  <c r="BA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BA27" i="20"/>
  <c r="M27" i="20"/>
  <c r="BX26" i="20"/>
  <c r="BW26" i="20"/>
  <c r="BU26" i="20"/>
  <c r="BS26" i="20"/>
  <c r="BR26" i="20"/>
  <c r="BA26" i="20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BA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M14" i="20"/>
  <c r="BX13" i="20"/>
  <c r="BW13" i="20"/>
  <c r="BU13" i="20"/>
  <c r="BS13" i="20"/>
  <c r="BR13" i="20"/>
  <c r="M13" i="20"/>
  <c r="BX12" i="20"/>
  <c r="BW12" i="20"/>
  <c r="BU12" i="20"/>
  <c r="BS12" i="20"/>
  <c r="BR12" i="20"/>
  <c r="M12" i="20"/>
  <c r="BX11" i="20"/>
  <c r="BW11" i="20"/>
  <c r="BU11" i="20"/>
  <c r="BS11" i="20"/>
  <c r="BR11" i="20"/>
  <c r="BA11" i="20"/>
  <c r="BA12" i="20" s="1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M10" i="20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BA8" i="20"/>
  <c r="BA9" i="20" s="1"/>
  <c r="BA10" i="20" s="1"/>
  <c r="AN8" i="20"/>
  <c r="AD8" i="20"/>
  <c r="AC8" i="20"/>
  <c r="AB8" i="20"/>
  <c r="V8" i="20"/>
  <c r="M8" i="20"/>
  <c r="BX7" i="20"/>
  <c r="BW7" i="20"/>
  <c r="BU7" i="20"/>
  <c r="BS7" i="20"/>
  <c r="BR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Z7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BX107" i="19"/>
  <c r="BW107" i="19"/>
  <c r="BU107" i="19"/>
  <c r="BT107" i="19"/>
  <c r="BS107" i="19"/>
  <c r="BR107" i="19"/>
  <c r="BA107" i="19"/>
  <c r="AZ107" i="19"/>
  <c r="M107" i="19"/>
  <c r="BX106" i="19"/>
  <c r="BW106" i="19"/>
  <c r="BU106" i="19"/>
  <c r="BT106" i="19"/>
  <c r="BS106" i="19"/>
  <c r="BR106" i="19"/>
  <c r="BA106" i="19"/>
  <c r="AZ106" i="19"/>
  <c r="M106" i="19"/>
  <c r="BX105" i="19"/>
  <c r="BW105" i="19"/>
  <c r="BU105" i="19"/>
  <c r="BT105" i="19"/>
  <c r="BS105" i="19"/>
  <c r="BR105" i="19"/>
  <c r="BA105" i="19"/>
  <c r="AZ105" i="19"/>
  <c r="M105" i="19"/>
  <c r="BX104" i="19"/>
  <c r="BW104" i="19"/>
  <c r="BU104" i="19"/>
  <c r="BT104" i="19"/>
  <c r="BS104" i="19"/>
  <c r="BR104" i="19"/>
  <c r="BA104" i="19"/>
  <c r="AZ104" i="19"/>
  <c r="M104" i="19"/>
  <c r="BX103" i="19"/>
  <c r="BW103" i="19"/>
  <c r="BU103" i="19"/>
  <c r="BT103" i="19"/>
  <c r="BS103" i="19"/>
  <c r="BR103" i="19"/>
  <c r="BA103" i="19"/>
  <c r="AZ103" i="19"/>
  <c r="M103" i="19"/>
  <c r="BX102" i="19"/>
  <c r="BW102" i="19"/>
  <c r="BU102" i="19"/>
  <c r="BT102" i="19"/>
  <c r="BS102" i="19"/>
  <c r="BR102" i="19"/>
  <c r="BA102" i="19"/>
  <c r="AZ102" i="19"/>
  <c r="M102" i="19"/>
  <c r="BX101" i="19"/>
  <c r="BW101" i="19"/>
  <c r="BU101" i="19"/>
  <c r="BT101" i="19"/>
  <c r="BS101" i="19"/>
  <c r="BR101" i="19"/>
  <c r="BA101" i="19"/>
  <c r="AZ101" i="19"/>
  <c r="M101" i="19"/>
  <c r="BX100" i="19"/>
  <c r="BW100" i="19"/>
  <c r="BU100" i="19"/>
  <c r="BT100" i="19"/>
  <c r="BS100" i="19"/>
  <c r="BR100" i="19"/>
  <c r="BA100" i="19"/>
  <c r="AZ100" i="19"/>
  <c r="M100" i="19"/>
  <c r="BX99" i="19"/>
  <c r="BW99" i="19"/>
  <c r="BU99" i="19"/>
  <c r="BT99" i="19"/>
  <c r="BS99" i="19"/>
  <c r="BR99" i="19"/>
  <c r="BA99" i="19"/>
  <c r="AZ99" i="19"/>
  <c r="M99" i="19"/>
  <c r="BX98" i="19"/>
  <c r="BW98" i="19"/>
  <c r="BU98" i="19"/>
  <c r="BT98" i="19"/>
  <c r="BS98" i="19"/>
  <c r="BR98" i="19"/>
  <c r="BA98" i="19"/>
  <c r="AZ98" i="19"/>
  <c r="M98" i="19"/>
  <c r="BX97" i="19"/>
  <c r="BW97" i="19"/>
  <c r="BU97" i="19"/>
  <c r="BT97" i="19"/>
  <c r="BS97" i="19"/>
  <c r="BR97" i="19"/>
  <c r="BA97" i="19"/>
  <c r="AZ97" i="19"/>
  <c r="M97" i="19"/>
  <c r="BX96" i="19"/>
  <c r="BW96" i="19"/>
  <c r="BU96" i="19"/>
  <c r="BT96" i="19"/>
  <c r="BS96" i="19"/>
  <c r="BR96" i="19"/>
  <c r="BA96" i="19"/>
  <c r="AZ96" i="19"/>
  <c r="M96" i="19"/>
  <c r="BX95" i="19"/>
  <c r="BW95" i="19"/>
  <c r="BU95" i="19"/>
  <c r="BT95" i="19"/>
  <c r="BS95" i="19"/>
  <c r="BR95" i="19"/>
  <c r="BA95" i="19"/>
  <c r="AZ95" i="19"/>
  <c r="M95" i="19"/>
  <c r="BX94" i="19"/>
  <c r="BW94" i="19"/>
  <c r="BU94" i="19"/>
  <c r="BT94" i="19"/>
  <c r="BS94" i="19"/>
  <c r="BR94" i="19"/>
  <c r="BA94" i="19"/>
  <c r="AZ94" i="19"/>
  <c r="M94" i="19"/>
  <c r="BX93" i="19"/>
  <c r="BW93" i="19"/>
  <c r="BU93" i="19"/>
  <c r="BT93" i="19"/>
  <c r="BS93" i="19"/>
  <c r="BR93" i="19"/>
  <c r="BA93" i="19"/>
  <c r="AZ93" i="19"/>
  <c r="M93" i="19"/>
  <c r="BX92" i="19"/>
  <c r="BW92" i="19"/>
  <c r="BU92" i="19"/>
  <c r="BT92" i="19"/>
  <c r="BS92" i="19"/>
  <c r="BR92" i="19"/>
  <c r="BA92" i="19"/>
  <c r="AZ92" i="19"/>
  <c r="M92" i="19"/>
  <c r="BX91" i="19"/>
  <c r="BW91" i="19"/>
  <c r="BU91" i="19"/>
  <c r="BT91" i="19"/>
  <c r="BS91" i="19"/>
  <c r="BR91" i="19"/>
  <c r="BA91" i="19"/>
  <c r="AZ91" i="19"/>
  <c r="M91" i="19"/>
  <c r="BX90" i="19"/>
  <c r="BW90" i="19"/>
  <c r="BU90" i="19"/>
  <c r="BT90" i="19"/>
  <c r="BS90" i="19"/>
  <c r="BR90" i="19"/>
  <c r="BA90" i="19"/>
  <c r="AZ90" i="19"/>
  <c r="M90" i="19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BX87" i="19"/>
  <c r="BW87" i="19"/>
  <c r="BU87" i="19"/>
  <c r="BT87" i="19"/>
  <c r="BS87" i="19"/>
  <c r="BR87" i="19"/>
  <c r="BA87" i="19"/>
  <c r="AZ87" i="19"/>
  <c r="M87" i="19"/>
  <c r="BX86" i="19"/>
  <c r="BW86" i="19"/>
  <c r="BU86" i="19"/>
  <c r="BT86" i="19"/>
  <c r="BS86" i="19"/>
  <c r="BR86" i="19"/>
  <c r="BA86" i="19"/>
  <c r="AZ86" i="19"/>
  <c r="M86" i="19"/>
  <c r="BX85" i="19"/>
  <c r="BW85" i="19"/>
  <c r="BU85" i="19"/>
  <c r="BT85" i="19"/>
  <c r="BS85" i="19"/>
  <c r="BR85" i="19"/>
  <c r="BA85" i="19"/>
  <c r="AZ85" i="19"/>
  <c r="M85" i="19"/>
  <c r="BX84" i="19"/>
  <c r="BW84" i="19"/>
  <c r="BU84" i="19"/>
  <c r="BT84" i="19"/>
  <c r="BS84" i="19"/>
  <c r="BR84" i="19"/>
  <c r="BA84" i="19"/>
  <c r="AZ84" i="19"/>
  <c r="M84" i="19"/>
  <c r="BX83" i="19"/>
  <c r="BW83" i="19"/>
  <c r="BU83" i="19"/>
  <c r="BT83" i="19"/>
  <c r="BS83" i="19"/>
  <c r="BR83" i="19"/>
  <c r="BA83" i="19"/>
  <c r="AZ83" i="19"/>
  <c r="M83" i="19"/>
  <c r="BX82" i="19"/>
  <c r="BW82" i="19"/>
  <c r="BU82" i="19"/>
  <c r="BT82" i="19"/>
  <c r="BS82" i="19"/>
  <c r="BR82" i="19"/>
  <c r="BA82" i="19"/>
  <c r="AZ82" i="19"/>
  <c r="M82" i="19"/>
  <c r="BX81" i="19"/>
  <c r="BW81" i="19"/>
  <c r="BU81" i="19"/>
  <c r="BT81" i="19"/>
  <c r="BS81" i="19"/>
  <c r="BR81" i="19"/>
  <c r="BA81" i="19"/>
  <c r="AZ81" i="19"/>
  <c r="M81" i="19"/>
  <c r="BX80" i="19"/>
  <c r="BW80" i="19"/>
  <c r="BU80" i="19"/>
  <c r="BT80" i="19"/>
  <c r="BS80" i="19"/>
  <c r="BR80" i="19"/>
  <c r="BA80" i="19"/>
  <c r="AZ80" i="19"/>
  <c r="M80" i="19"/>
  <c r="BX79" i="19"/>
  <c r="BW79" i="19"/>
  <c r="BU79" i="19"/>
  <c r="BT79" i="19"/>
  <c r="BS79" i="19"/>
  <c r="BR79" i="19"/>
  <c r="BA79" i="19"/>
  <c r="AZ79" i="19"/>
  <c r="M79" i="19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BX76" i="19"/>
  <c r="BW76" i="19"/>
  <c r="BU76" i="19"/>
  <c r="BT76" i="19"/>
  <c r="BS76" i="19"/>
  <c r="BR76" i="19"/>
  <c r="BA76" i="19"/>
  <c r="AZ76" i="19"/>
  <c r="M76" i="19"/>
  <c r="BX75" i="19"/>
  <c r="BW75" i="19"/>
  <c r="BU75" i="19"/>
  <c r="BT75" i="19"/>
  <c r="BS75" i="19"/>
  <c r="BR75" i="19"/>
  <c r="BA75" i="19"/>
  <c r="AZ75" i="19"/>
  <c r="M75" i="19"/>
  <c r="BX74" i="19"/>
  <c r="BW74" i="19"/>
  <c r="BU74" i="19"/>
  <c r="BT74" i="19"/>
  <c r="BS74" i="19"/>
  <c r="BR74" i="19"/>
  <c r="BA74" i="19"/>
  <c r="AZ74" i="19"/>
  <c r="M74" i="19"/>
  <c r="BX73" i="19"/>
  <c r="BW73" i="19"/>
  <c r="BU73" i="19"/>
  <c r="BT73" i="19"/>
  <c r="BS73" i="19"/>
  <c r="BR73" i="19"/>
  <c r="BA73" i="19"/>
  <c r="AZ73" i="19"/>
  <c r="M73" i="19"/>
  <c r="BX72" i="19"/>
  <c r="BW72" i="19"/>
  <c r="BU72" i="19"/>
  <c r="BT72" i="19"/>
  <c r="BS72" i="19"/>
  <c r="BR72" i="19"/>
  <c r="BA72" i="19"/>
  <c r="AZ72" i="19"/>
  <c r="M72" i="19"/>
  <c r="BX71" i="19"/>
  <c r="BW71" i="19"/>
  <c r="BU71" i="19"/>
  <c r="BT71" i="19"/>
  <c r="BS71" i="19"/>
  <c r="BR71" i="19"/>
  <c r="BA71" i="19"/>
  <c r="AZ71" i="19"/>
  <c r="M71" i="19"/>
  <c r="BX70" i="19"/>
  <c r="BW70" i="19"/>
  <c r="BU70" i="19"/>
  <c r="BT70" i="19"/>
  <c r="BS70" i="19"/>
  <c r="BR70" i="19"/>
  <c r="BA70" i="19"/>
  <c r="AZ70" i="19"/>
  <c r="M70" i="19"/>
  <c r="BX69" i="19"/>
  <c r="BW69" i="19"/>
  <c r="BU69" i="19"/>
  <c r="BT69" i="19"/>
  <c r="BS69" i="19"/>
  <c r="BR69" i="19"/>
  <c r="BA69" i="19"/>
  <c r="AZ69" i="19"/>
  <c r="M69" i="19"/>
  <c r="BX68" i="19"/>
  <c r="BW68" i="19"/>
  <c r="BU68" i="19"/>
  <c r="BT68" i="19"/>
  <c r="BS68" i="19"/>
  <c r="BR68" i="19"/>
  <c r="BA68" i="19"/>
  <c r="AZ68" i="19"/>
  <c r="M68" i="19"/>
  <c r="BX67" i="19"/>
  <c r="BW67" i="19"/>
  <c r="BU67" i="19"/>
  <c r="BT67" i="19"/>
  <c r="BS67" i="19"/>
  <c r="BR67" i="19"/>
  <c r="BA67" i="19"/>
  <c r="AZ67" i="19"/>
  <c r="M67" i="19"/>
  <c r="BX66" i="19"/>
  <c r="BW66" i="19"/>
  <c r="BU66" i="19"/>
  <c r="BT66" i="19"/>
  <c r="BS66" i="19"/>
  <c r="BR66" i="19"/>
  <c r="BA66" i="19"/>
  <c r="AZ66" i="19"/>
  <c r="M66" i="19"/>
  <c r="BX65" i="19"/>
  <c r="BW65" i="19"/>
  <c r="BU65" i="19"/>
  <c r="BT65" i="19"/>
  <c r="BS65" i="19"/>
  <c r="BR65" i="19"/>
  <c r="BA65" i="19"/>
  <c r="AZ65" i="19"/>
  <c r="M65" i="19"/>
  <c r="BX64" i="19"/>
  <c r="BW64" i="19"/>
  <c r="BU64" i="19"/>
  <c r="BT64" i="19"/>
  <c r="BS64" i="19"/>
  <c r="BR64" i="19"/>
  <c r="BA64" i="19"/>
  <c r="AZ64" i="19"/>
  <c r="M64" i="19"/>
  <c r="BX63" i="19"/>
  <c r="BW63" i="19"/>
  <c r="BU63" i="19"/>
  <c r="BS63" i="19"/>
  <c r="BR63" i="19"/>
  <c r="BA63" i="19"/>
  <c r="AZ63" i="19"/>
  <c r="M63" i="19"/>
  <c r="BX62" i="19"/>
  <c r="BW62" i="19"/>
  <c r="BU62" i="19"/>
  <c r="BS62" i="19"/>
  <c r="BR62" i="19"/>
  <c r="BA62" i="19"/>
  <c r="AZ62" i="19"/>
  <c r="M62" i="19"/>
  <c r="BX61" i="19"/>
  <c r="BW61" i="19"/>
  <c r="BU61" i="19"/>
  <c r="BS61" i="19"/>
  <c r="BR61" i="19"/>
  <c r="BA61" i="19"/>
  <c r="AZ61" i="19"/>
  <c r="M61" i="19"/>
  <c r="BX60" i="19"/>
  <c r="BW60" i="19"/>
  <c r="BU60" i="19"/>
  <c r="BS60" i="19"/>
  <c r="BR60" i="19"/>
  <c r="BA60" i="19"/>
  <c r="AZ60" i="19"/>
  <c r="M60" i="19"/>
  <c r="BX59" i="19"/>
  <c r="BW59" i="19"/>
  <c r="BU59" i="19"/>
  <c r="BS59" i="19"/>
  <c r="BR59" i="19"/>
  <c r="BA59" i="19"/>
  <c r="AZ59" i="19"/>
  <c r="M59" i="19"/>
  <c r="BX58" i="19"/>
  <c r="BW58" i="19"/>
  <c r="BU58" i="19"/>
  <c r="BS58" i="19"/>
  <c r="BR58" i="19"/>
  <c r="BA58" i="19"/>
  <c r="AZ58" i="19"/>
  <c r="M58" i="19"/>
  <c r="BX57" i="19"/>
  <c r="BW57" i="19"/>
  <c r="BU57" i="19"/>
  <c r="BS57" i="19"/>
  <c r="BR57" i="19"/>
  <c r="BA57" i="19"/>
  <c r="AZ57" i="19"/>
  <c r="M57" i="19"/>
  <c r="BX56" i="19"/>
  <c r="BW56" i="19"/>
  <c r="BU56" i="19"/>
  <c r="BS56" i="19"/>
  <c r="BR56" i="19"/>
  <c r="BA56" i="19"/>
  <c r="AZ56" i="19"/>
  <c r="M56" i="19"/>
  <c r="BX55" i="19"/>
  <c r="BW55" i="19"/>
  <c r="BU55" i="19"/>
  <c r="BS55" i="19"/>
  <c r="BR55" i="19"/>
  <c r="BA55" i="19"/>
  <c r="AZ55" i="19"/>
  <c r="M55" i="19"/>
  <c r="BX54" i="19"/>
  <c r="BW54" i="19"/>
  <c r="BU54" i="19"/>
  <c r="BS54" i="19"/>
  <c r="BR54" i="19"/>
  <c r="BA54" i="19"/>
  <c r="AZ54" i="19"/>
  <c r="M54" i="19"/>
  <c r="BX53" i="19"/>
  <c r="BW53" i="19"/>
  <c r="BU53" i="19"/>
  <c r="BS53" i="19"/>
  <c r="BR53" i="19"/>
  <c r="BA53" i="19"/>
  <c r="AZ53" i="19"/>
  <c r="M53" i="19"/>
  <c r="BX52" i="19"/>
  <c r="BW52" i="19"/>
  <c r="BU52" i="19"/>
  <c r="BS52" i="19"/>
  <c r="BR52" i="19"/>
  <c r="BA52" i="19"/>
  <c r="AZ52" i="19"/>
  <c r="M52" i="19"/>
  <c r="BX51" i="19"/>
  <c r="BW51" i="19"/>
  <c r="BU51" i="19"/>
  <c r="BS51" i="19"/>
  <c r="BR51" i="19"/>
  <c r="BA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BA49" i="19"/>
  <c r="BA50" i="19" s="1"/>
  <c r="M49" i="19"/>
  <c r="BX48" i="19"/>
  <c r="BW48" i="19"/>
  <c r="BU48" i="19"/>
  <c r="BS48" i="19"/>
  <c r="BR48" i="19"/>
  <c r="BA48" i="19"/>
  <c r="M48" i="19"/>
  <c r="BX47" i="19"/>
  <c r="BW47" i="19"/>
  <c r="BU47" i="19"/>
  <c r="BS47" i="19"/>
  <c r="BR47" i="19"/>
  <c r="BA47" i="19"/>
  <c r="M47" i="19"/>
  <c r="BX46" i="19"/>
  <c r="BW46" i="19"/>
  <c r="BU46" i="19"/>
  <c r="BS46" i="19"/>
  <c r="BR46" i="19"/>
  <c r="BA46" i="19"/>
  <c r="M46" i="19"/>
  <c r="BX45" i="19"/>
  <c r="BW45" i="19"/>
  <c r="BU45" i="19"/>
  <c r="BS45" i="19"/>
  <c r="BR45" i="19"/>
  <c r="BA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AZ42" i="19"/>
  <c r="M42" i="19"/>
  <c r="BX41" i="19"/>
  <c r="BW41" i="19"/>
  <c r="BU41" i="19"/>
  <c r="BS41" i="19"/>
  <c r="BR41" i="19"/>
  <c r="AZ41" i="19"/>
  <c r="M41" i="19"/>
  <c r="BX40" i="19"/>
  <c r="BW40" i="19"/>
  <c r="BU40" i="19"/>
  <c r="BS40" i="19"/>
  <c r="BR40" i="19"/>
  <c r="AZ40" i="19"/>
  <c r="M40" i="19"/>
  <c r="BX39" i="19"/>
  <c r="BW39" i="19"/>
  <c r="BU39" i="19"/>
  <c r="BS39" i="19"/>
  <c r="BR39" i="19"/>
  <c r="BA39" i="19"/>
  <c r="BA40" i="19" s="1"/>
  <c r="BA41" i="19" s="1"/>
  <c r="BA42" i="19" s="1"/>
  <c r="BA43" i="19" s="1"/>
  <c r="BA44" i="19" s="1"/>
  <c r="M39" i="19"/>
  <c r="BX38" i="19"/>
  <c r="BW38" i="19"/>
  <c r="BU38" i="19"/>
  <c r="BS38" i="19"/>
  <c r="BR38" i="19"/>
  <c r="BA38" i="19"/>
  <c r="M38" i="19"/>
  <c r="BX37" i="19"/>
  <c r="BW37" i="19"/>
  <c r="BU37" i="19"/>
  <c r="BS37" i="19"/>
  <c r="BR37" i="19"/>
  <c r="BA37" i="19"/>
  <c r="M37" i="19"/>
  <c r="BX36" i="19"/>
  <c r="BW36" i="19"/>
  <c r="BU36" i="19"/>
  <c r="BS36" i="19"/>
  <c r="BR36" i="19"/>
  <c r="BA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M35" i="19"/>
  <c r="BX34" i="19"/>
  <c r="BW34" i="19"/>
  <c r="BU34" i="19"/>
  <c r="BS34" i="19"/>
  <c r="BR34" i="19"/>
  <c r="BA34" i="19"/>
  <c r="BA35" i="19" s="1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M31" i="19"/>
  <c r="BX30" i="19"/>
  <c r="BW30" i="19"/>
  <c r="BU30" i="19"/>
  <c r="BS30" i="19"/>
  <c r="BR30" i="19"/>
  <c r="BA30" i="19"/>
  <c r="M30" i="19"/>
  <c r="BX29" i="19"/>
  <c r="BW29" i="19"/>
  <c r="BU29" i="19"/>
  <c r="BS29" i="19"/>
  <c r="BR29" i="19"/>
  <c r="BA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BA27" i="19"/>
  <c r="M27" i="19"/>
  <c r="BX26" i="19"/>
  <c r="BW26" i="19"/>
  <c r="BU26" i="19"/>
  <c r="BS26" i="19"/>
  <c r="BR26" i="19"/>
  <c r="BA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M22" i="19"/>
  <c r="BX21" i="19"/>
  <c r="BW21" i="19"/>
  <c r="BU21" i="19"/>
  <c r="BS21" i="19"/>
  <c r="BR21" i="19"/>
  <c r="BA21" i="19"/>
  <c r="M21" i="19"/>
  <c r="BX20" i="19"/>
  <c r="BW20" i="19"/>
  <c r="BU20" i="19"/>
  <c r="BS20" i="19"/>
  <c r="BR20" i="19"/>
  <c r="BA20" i="19"/>
  <c r="M20" i="19"/>
  <c r="BX19" i="19"/>
  <c r="BW19" i="19"/>
  <c r="BU19" i="19"/>
  <c r="BS19" i="19"/>
  <c r="BR19" i="19"/>
  <c r="BA19" i="19"/>
  <c r="M19" i="19"/>
  <c r="BX18" i="19"/>
  <c r="BW18" i="19"/>
  <c r="BU18" i="19"/>
  <c r="BS18" i="19"/>
  <c r="BR18" i="19"/>
  <c r="AZ18" i="19"/>
  <c r="AZ19" i="19" s="1"/>
  <c r="AZ20" i="19" s="1"/>
  <c r="AZ21" i="19" s="1"/>
  <c r="AZ22" i="19" s="1"/>
  <c r="M18" i="19"/>
  <c r="BX17" i="19"/>
  <c r="BW17" i="19"/>
  <c r="BU17" i="19"/>
  <c r="BS17" i="19"/>
  <c r="BR17" i="19"/>
  <c r="AZ17" i="19"/>
  <c r="M17" i="19"/>
  <c r="BX16" i="19"/>
  <c r="BW16" i="19"/>
  <c r="BU16" i="19"/>
  <c r="BS16" i="19"/>
  <c r="BR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M14" i="19"/>
  <c r="BX13" i="19"/>
  <c r="BW13" i="19"/>
  <c r="BU13" i="19"/>
  <c r="BS13" i="19"/>
  <c r="BR13" i="19"/>
  <c r="M13" i="19"/>
  <c r="BX12" i="19"/>
  <c r="BW12" i="19"/>
  <c r="BU12" i="19"/>
  <c r="BS12" i="19"/>
  <c r="BR12" i="19"/>
  <c r="M12" i="19"/>
  <c r="BX11" i="19"/>
  <c r="BW11" i="19"/>
  <c r="BU11" i="19"/>
  <c r="BS11" i="19"/>
  <c r="BR11" i="19"/>
  <c r="BA11" i="19"/>
  <c r="BA12" i="19" s="1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AR10" i="19"/>
  <c r="BL10" i="19" s="1"/>
  <c r="BO10" i="19" s="1"/>
  <c r="AQ10" i="19"/>
  <c r="AP10" i="19"/>
  <c r="AD10" i="19"/>
  <c r="AC10" i="19"/>
  <c r="AB10" i="19"/>
  <c r="M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Z7" i="19" s="1"/>
  <c r="AZ8" i="19" s="1"/>
  <c r="AN5" i="19"/>
  <c r="AM5" i="19" s="1"/>
  <c r="AM6" i="19" s="1"/>
  <c r="V5" i="19"/>
  <c r="M5" i="19"/>
  <c r="C5" i="19"/>
  <c r="BX4" i="19"/>
  <c r="BW4" i="19"/>
  <c r="BU4" i="19"/>
  <c r="BS4" i="19"/>
  <c r="BR4" i="19"/>
  <c r="BX3" i="19"/>
  <c r="BW3" i="19"/>
  <c r="BU3" i="19"/>
  <c r="BT3" i="19"/>
  <c r="BS3" i="19"/>
  <c r="BR3" i="19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BX107" i="18"/>
  <c r="BW107" i="18"/>
  <c r="BU107" i="18"/>
  <c r="BT107" i="18"/>
  <c r="BS107" i="18"/>
  <c r="BR107" i="18"/>
  <c r="BA107" i="18"/>
  <c r="AZ107" i="18"/>
  <c r="M107" i="18"/>
  <c r="BX106" i="18"/>
  <c r="BW106" i="18"/>
  <c r="BU106" i="18"/>
  <c r="BT106" i="18"/>
  <c r="BS106" i="18"/>
  <c r="BR106" i="18"/>
  <c r="BA106" i="18"/>
  <c r="AZ106" i="18"/>
  <c r="M106" i="18"/>
  <c r="BX105" i="18"/>
  <c r="BW105" i="18"/>
  <c r="BU105" i="18"/>
  <c r="BT105" i="18"/>
  <c r="BS105" i="18"/>
  <c r="BR105" i="18"/>
  <c r="BA105" i="18"/>
  <c r="AZ105" i="18"/>
  <c r="M105" i="18"/>
  <c r="BX104" i="18"/>
  <c r="BW104" i="18"/>
  <c r="BU104" i="18"/>
  <c r="BT104" i="18"/>
  <c r="BS104" i="18"/>
  <c r="BR104" i="18"/>
  <c r="BA104" i="18"/>
  <c r="AZ104" i="18"/>
  <c r="M104" i="18"/>
  <c r="BX103" i="18"/>
  <c r="BW103" i="18"/>
  <c r="BU103" i="18"/>
  <c r="BT103" i="18"/>
  <c r="BS103" i="18"/>
  <c r="BR103" i="18"/>
  <c r="BA103" i="18"/>
  <c r="AZ103" i="18"/>
  <c r="M103" i="18"/>
  <c r="BX102" i="18"/>
  <c r="BW102" i="18"/>
  <c r="BU102" i="18"/>
  <c r="BT102" i="18"/>
  <c r="BS102" i="18"/>
  <c r="BR102" i="18"/>
  <c r="BA102" i="18"/>
  <c r="AZ102" i="18"/>
  <c r="M102" i="18"/>
  <c r="BX101" i="18"/>
  <c r="BW101" i="18"/>
  <c r="BU101" i="18"/>
  <c r="BT101" i="18"/>
  <c r="BS101" i="18"/>
  <c r="BR101" i="18"/>
  <c r="BA101" i="18"/>
  <c r="AZ101" i="18"/>
  <c r="M101" i="18"/>
  <c r="BX100" i="18"/>
  <c r="BW100" i="18"/>
  <c r="BU100" i="18"/>
  <c r="BT100" i="18"/>
  <c r="BS100" i="18"/>
  <c r="BR100" i="18"/>
  <c r="BA100" i="18"/>
  <c r="AZ100" i="18"/>
  <c r="M100" i="18"/>
  <c r="BX99" i="18"/>
  <c r="BW99" i="18"/>
  <c r="BU99" i="18"/>
  <c r="BT99" i="18"/>
  <c r="BS99" i="18"/>
  <c r="BR99" i="18"/>
  <c r="BA99" i="18"/>
  <c r="AZ99" i="18"/>
  <c r="M99" i="18"/>
  <c r="BX98" i="18"/>
  <c r="BW98" i="18"/>
  <c r="BU98" i="18"/>
  <c r="BT98" i="18"/>
  <c r="BS98" i="18"/>
  <c r="BR98" i="18"/>
  <c r="BA98" i="18"/>
  <c r="AZ98" i="18"/>
  <c r="M98" i="18"/>
  <c r="BX97" i="18"/>
  <c r="BW97" i="18"/>
  <c r="BU97" i="18"/>
  <c r="BT97" i="18"/>
  <c r="BS97" i="18"/>
  <c r="BR97" i="18"/>
  <c r="BA97" i="18"/>
  <c r="AZ97" i="18"/>
  <c r="M97" i="18"/>
  <c r="BX96" i="18"/>
  <c r="BW96" i="18"/>
  <c r="BU96" i="18"/>
  <c r="BT96" i="18"/>
  <c r="BS96" i="18"/>
  <c r="BR96" i="18"/>
  <c r="BA96" i="18"/>
  <c r="AZ96" i="18"/>
  <c r="M96" i="18"/>
  <c r="BX95" i="18"/>
  <c r="BW95" i="18"/>
  <c r="BU95" i="18"/>
  <c r="BT95" i="18"/>
  <c r="BS95" i="18"/>
  <c r="BR95" i="18"/>
  <c r="BA95" i="18"/>
  <c r="AZ95" i="18"/>
  <c r="M95" i="18"/>
  <c r="BX94" i="18"/>
  <c r="BW94" i="18"/>
  <c r="BU94" i="18"/>
  <c r="BT94" i="18"/>
  <c r="BS94" i="18"/>
  <c r="BR94" i="18"/>
  <c r="BA94" i="18"/>
  <c r="AZ94" i="18"/>
  <c r="M94" i="18"/>
  <c r="BX93" i="18"/>
  <c r="BW93" i="18"/>
  <c r="BU93" i="18"/>
  <c r="BT93" i="18"/>
  <c r="BS93" i="18"/>
  <c r="BR93" i="18"/>
  <c r="BA93" i="18"/>
  <c r="AZ93" i="18"/>
  <c r="M93" i="18"/>
  <c r="BX92" i="18"/>
  <c r="BW92" i="18"/>
  <c r="BU92" i="18"/>
  <c r="BT92" i="18"/>
  <c r="BS92" i="18"/>
  <c r="BR92" i="18"/>
  <c r="BA92" i="18"/>
  <c r="AZ92" i="18"/>
  <c r="M92" i="18"/>
  <c r="BX91" i="18"/>
  <c r="BW91" i="18"/>
  <c r="BU91" i="18"/>
  <c r="BT91" i="18"/>
  <c r="BS91" i="18"/>
  <c r="BR91" i="18"/>
  <c r="BA91" i="18"/>
  <c r="AZ91" i="18"/>
  <c r="M91" i="18"/>
  <c r="BX90" i="18"/>
  <c r="BW90" i="18"/>
  <c r="BU90" i="18"/>
  <c r="BT90" i="18"/>
  <c r="BS90" i="18"/>
  <c r="BR90" i="18"/>
  <c r="BA90" i="18"/>
  <c r="AZ90" i="18"/>
  <c r="M90" i="18"/>
  <c r="BX89" i="18"/>
  <c r="BW89" i="18"/>
  <c r="BU89" i="18"/>
  <c r="BT89" i="18"/>
  <c r="BS89" i="18"/>
  <c r="BR89" i="18"/>
  <c r="BA89" i="18"/>
  <c r="AZ89" i="18"/>
  <c r="M89" i="18"/>
  <c r="BX88" i="18"/>
  <c r="BW88" i="18"/>
  <c r="BU88" i="18"/>
  <c r="BT88" i="18"/>
  <c r="BS88" i="18"/>
  <c r="BR88" i="18"/>
  <c r="BA88" i="18"/>
  <c r="AZ88" i="18"/>
  <c r="M88" i="18"/>
  <c r="BX87" i="18"/>
  <c r="BW87" i="18"/>
  <c r="BU87" i="18"/>
  <c r="BT87" i="18"/>
  <c r="BS87" i="18"/>
  <c r="BR87" i="18"/>
  <c r="BA87" i="18"/>
  <c r="AZ87" i="18"/>
  <c r="M87" i="18"/>
  <c r="BX86" i="18"/>
  <c r="BW86" i="18"/>
  <c r="BU86" i="18"/>
  <c r="BT86" i="18"/>
  <c r="BS86" i="18"/>
  <c r="BR86" i="18"/>
  <c r="BA86" i="18"/>
  <c r="AZ86" i="18"/>
  <c r="M86" i="18"/>
  <c r="BX85" i="18"/>
  <c r="BW85" i="18"/>
  <c r="BU85" i="18"/>
  <c r="BT85" i="18"/>
  <c r="BS85" i="18"/>
  <c r="BR85" i="18"/>
  <c r="BA85" i="18"/>
  <c r="AZ85" i="18"/>
  <c r="M85" i="18"/>
  <c r="BX84" i="18"/>
  <c r="BW84" i="18"/>
  <c r="BU84" i="18"/>
  <c r="BT84" i="18"/>
  <c r="BS84" i="18"/>
  <c r="BR84" i="18"/>
  <c r="BA84" i="18"/>
  <c r="AZ84" i="18"/>
  <c r="M84" i="18"/>
  <c r="BX83" i="18"/>
  <c r="BW83" i="18"/>
  <c r="BU83" i="18"/>
  <c r="BT83" i="18"/>
  <c r="BS83" i="18"/>
  <c r="BR83" i="18"/>
  <c r="BA83" i="18"/>
  <c r="AZ83" i="18"/>
  <c r="M83" i="18"/>
  <c r="BX82" i="18"/>
  <c r="BW82" i="18"/>
  <c r="BU82" i="18"/>
  <c r="BT82" i="18"/>
  <c r="BS82" i="18"/>
  <c r="BR82" i="18"/>
  <c r="BA82" i="18"/>
  <c r="AZ82" i="18"/>
  <c r="M82" i="18"/>
  <c r="BX81" i="18"/>
  <c r="BW81" i="18"/>
  <c r="BU81" i="18"/>
  <c r="BT81" i="18"/>
  <c r="BS81" i="18"/>
  <c r="BR81" i="18"/>
  <c r="BA81" i="18"/>
  <c r="AZ81" i="18"/>
  <c r="M81" i="18"/>
  <c r="BX80" i="18"/>
  <c r="BW80" i="18"/>
  <c r="BU80" i="18"/>
  <c r="BT80" i="18"/>
  <c r="BS80" i="18"/>
  <c r="BR80" i="18"/>
  <c r="BA80" i="18"/>
  <c r="AZ80" i="18"/>
  <c r="M80" i="18"/>
  <c r="BX79" i="18"/>
  <c r="BW79" i="18"/>
  <c r="BU79" i="18"/>
  <c r="BT79" i="18"/>
  <c r="BS79" i="18"/>
  <c r="BR79" i="18"/>
  <c r="BA79" i="18"/>
  <c r="AZ79" i="18"/>
  <c r="M79" i="18"/>
  <c r="BX78" i="18"/>
  <c r="BW78" i="18"/>
  <c r="BU78" i="18"/>
  <c r="BT78" i="18"/>
  <c r="BS78" i="18"/>
  <c r="BR78" i="18"/>
  <c r="BA78" i="18"/>
  <c r="AZ78" i="18"/>
  <c r="M78" i="18"/>
  <c r="BX77" i="18"/>
  <c r="BW77" i="18"/>
  <c r="BU77" i="18"/>
  <c r="BT77" i="18"/>
  <c r="BS77" i="18"/>
  <c r="BR77" i="18"/>
  <c r="BA77" i="18"/>
  <c r="AZ77" i="18"/>
  <c r="M77" i="18"/>
  <c r="BX76" i="18"/>
  <c r="BW76" i="18"/>
  <c r="BU76" i="18"/>
  <c r="BT76" i="18"/>
  <c r="BS76" i="18"/>
  <c r="BR76" i="18"/>
  <c r="BA76" i="18"/>
  <c r="AZ76" i="18"/>
  <c r="M76" i="18"/>
  <c r="BX75" i="18"/>
  <c r="BW75" i="18"/>
  <c r="BU75" i="18"/>
  <c r="BT75" i="18"/>
  <c r="BS75" i="18"/>
  <c r="BR75" i="18"/>
  <c r="BA75" i="18"/>
  <c r="AZ75" i="18"/>
  <c r="M75" i="18"/>
  <c r="BX74" i="18"/>
  <c r="BW74" i="18"/>
  <c r="BU74" i="18"/>
  <c r="BT74" i="18"/>
  <c r="BS74" i="18"/>
  <c r="BR74" i="18"/>
  <c r="BA74" i="18"/>
  <c r="AZ74" i="18"/>
  <c r="M74" i="18"/>
  <c r="BX73" i="18"/>
  <c r="BW73" i="18"/>
  <c r="BU73" i="18"/>
  <c r="BT73" i="18"/>
  <c r="BS73" i="18"/>
  <c r="BR73" i="18"/>
  <c r="BA73" i="18"/>
  <c r="AZ73" i="18"/>
  <c r="M73" i="18"/>
  <c r="BX72" i="18"/>
  <c r="BW72" i="18"/>
  <c r="BU72" i="18"/>
  <c r="BT72" i="18"/>
  <c r="BS72" i="18"/>
  <c r="BR72" i="18"/>
  <c r="BA72" i="18"/>
  <c r="AZ72" i="18"/>
  <c r="M72" i="18"/>
  <c r="BX71" i="18"/>
  <c r="BW71" i="18"/>
  <c r="BU71" i="18"/>
  <c r="BT71" i="18"/>
  <c r="BS71" i="18"/>
  <c r="BR71" i="18"/>
  <c r="BA71" i="18"/>
  <c r="AZ71" i="18"/>
  <c r="M71" i="18"/>
  <c r="BX70" i="18"/>
  <c r="BW70" i="18"/>
  <c r="BU70" i="18"/>
  <c r="BT70" i="18"/>
  <c r="BS70" i="18"/>
  <c r="BR70" i="18"/>
  <c r="BA70" i="18"/>
  <c r="AZ70" i="18"/>
  <c r="M70" i="18"/>
  <c r="BX69" i="18"/>
  <c r="BW69" i="18"/>
  <c r="BU69" i="18"/>
  <c r="BT69" i="18"/>
  <c r="BS69" i="18"/>
  <c r="BR69" i="18"/>
  <c r="BA69" i="18"/>
  <c r="AZ69" i="18"/>
  <c r="M69" i="18"/>
  <c r="BX68" i="18"/>
  <c r="BW68" i="18"/>
  <c r="BU68" i="18"/>
  <c r="BT68" i="18"/>
  <c r="BS68" i="18"/>
  <c r="BR68" i="18"/>
  <c r="BA68" i="18"/>
  <c r="AZ68" i="18"/>
  <c r="M68" i="18"/>
  <c r="BX67" i="18"/>
  <c r="BW67" i="18"/>
  <c r="BU67" i="18"/>
  <c r="BT67" i="18"/>
  <c r="BS67" i="18"/>
  <c r="BR67" i="18"/>
  <c r="BA67" i="18"/>
  <c r="AZ67" i="18"/>
  <c r="M67" i="18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BA38" i="18"/>
  <c r="BA39" i="18" s="1"/>
  <c r="BA40" i="18" s="1"/>
  <c r="BA41" i="18" s="1"/>
  <c r="BA42" i="18" s="1"/>
  <c r="BA43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BA26" i="18"/>
  <c r="BA27" i="18" s="1"/>
  <c r="BA28" i="18" s="1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M22" i="18"/>
  <c r="BX21" i="18"/>
  <c r="BW21" i="18"/>
  <c r="BU21" i="18"/>
  <c r="BS21" i="18"/>
  <c r="BR21" i="18"/>
  <c r="BA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AZ18" i="18"/>
  <c r="AZ19" i="18" s="1"/>
  <c r="AZ20" i="18" s="1"/>
  <c r="M18" i="18"/>
  <c r="BX17" i="18"/>
  <c r="BW17" i="18"/>
  <c r="BU17" i="18"/>
  <c r="BS17" i="18"/>
  <c r="BR17" i="18"/>
  <c r="AZ17" i="18"/>
  <c r="M17" i="18"/>
  <c r="BX16" i="18"/>
  <c r="BW16" i="18"/>
  <c r="BU16" i="18"/>
  <c r="BS16" i="18"/>
  <c r="BR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M13" i="18"/>
  <c r="BX12" i="18"/>
  <c r="BW12" i="18"/>
  <c r="BU12" i="18"/>
  <c r="BS12" i="18"/>
  <c r="BR12" i="18"/>
  <c r="M12" i="18"/>
  <c r="BX11" i="18"/>
  <c r="BW11" i="18"/>
  <c r="BU11" i="18"/>
  <c r="BS11" i="18"/>
  <c r="BR11" i="18"/>
  <c r="BA11" i="18"/>
  <c r="BA12" i="18" s="1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AR10" i="18"/>
  <c r="BL10" i="18" s="1"/>
  <c r="BO10" i="18" s="1"/>
  <c r="AQ10" i="18"/>
  <c r="AP10" i="18"/>
  <c r="AD10" i="18"/>
  <c r="AC10" i="18"/>
  <c r="AB10" i="18"/>
  <c r="M10" i="18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BA8" i="18"/>
  <c r="BA9" i="18" s="1"/>
  <c r="BA10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T10" i="19" l="1"/>
  <c r="O10" i="19"/>
  <c r="Y10" i="1" s="1"/>
  <c r="H10" i="19"/>
  <c r="X10" i="1" s="1"/>
  <c r="C10" i="19"/>
  <c r="W10" i="1" s="1"/>
  <c r="T10" i="22"/>
  <c r="O10" i="22"/>
  <c r="BQ10" i="1" s="1"/>
  <c r="H10" i="22"/>
  <c r="BP10" i="1" s="1"/>
  <c r="C10" i="22"/>
  <c r="BO10" i="1" s="1"/>
  <c r="T10" i="21"/>
  <c r="C10" i="21"/>
  <c r="BE10" i="1" s="1"/>
  <c r="H10" i="21"/>
  <c r="BF10" i="1" s="1"/>
  <c r="O10" i="21"/>
  <c r="BG10" i="1" s="1"/>
  <c r="T10" i="18"/>
  <c r="C10" i="18"/>
  <c r="M10" i="1" s="1"/>
  <c r="O10" i="18"/>
  <c r="O10" i="1" s="1"/>
  <c r="H10" i="18"/>
  <c r="N10" i="1" s="1"/>
  <c r="O10" i="20"/>
  <c r="AW10" i="1" s="1"/>
  <c r="H10" i="20"/>
  <c r="AV10" i="1" s="1"/>
  <c r="C10" i="20"/>
  <c r="BG79" i="22"/>
  <c r="AL73" i="23"/>
  <c r="F84" i="22"/>
  <c r="V73" i="23"/>
  <c r="AO74" i="23"/>
  <c r="T73" i="23"/>
  <c r="U73" i="23" s="1"/>
  <c r="P73" i="23"/>
  <c r="AK73" i="23" s="1"/>
  <c r="B73" i="23" s="1"/>
  <c r="BX73" i="1" s="1"/>
  <c r="BK74" i="23"/>
  <c r="R68" i="21"/>
  <c r="BG76" i="22"/>
  <c r="BM10" i="22"/>
  <c r="BP10" i="22" s="1"/>
  <c r="K75" i="18"/>
  <c r="AF101" i="18"/>
  <c r="E101" i="18" s="1"/>
  <c r="AO101" i="18"/>
  <c r="T101" i="18"/>
  <c r="F102" i="20"/>
  <c r="T103" i="20"/>
  <c r="AO103" i="20"/>
  <c r="F98" i="21"/>
  <c r="T99" i="21"/>
  <c r="AO99" i="21"/>
  <c r="AE102" i="18"/>
  <c r="D102" i="18" s="1"/>
  <c r="AO102" i="18"/>
  <c r="T102" i="18"/>
  <c r="AI100" i="19"/>
  <c r="P100" i="19" s="1"/>
  <c r="AO100" i="19"/>
  <c r="T100" i="19"/>
  <c r="AH108" i="19"/>
  <c r="J108" i="19" s="1"/>
  <c r="AO108" i="19"/>
  <c r="T108" i="19"/>
  <c r="K71" i="20"/>
  <c r="AW96" i="20"/>
  <c r="V96" i="20" s="1"/>
  <c r="AO96" i="20"/>
  <c r="T96" i="20"/>
  <c r="AO104" i="20"/>
  <c r="T104" i="20"/>
  <c r="V101" i="22"/>
  <c r="AF104" i="22"/>
  <c r="E104" i="22" s="1"/>
  <c r="F95" i="22"/>
  <c r="AO106" i="21"/>
  <c r="T106" i="21"/>
  <c r="AO98" i="21"/>
  <c r="T98" i="21"/>
  <c r="K84" i="18"/>
  <c r="T107" i="21"/>
  <c r="AO107" i="21"/>
  <c r="K70" i="18"/>
  <c r="AG103" i="18"/>
  <c r="I103" i="18" s="1"/>
  <c r="AO103" i="18"/>
  <c r="T103" i="18"/>
  <c r="AX85" i="19"/>
  <c r="AX101" i="19"/>
  <c r="AO101" i="19"/>
  <c r="T101" i="19"/>
  <c r="AI109" i="19"/>
  <c r="P109" i="19" s="1"/>
  <c r="T109" i="19"/>
  <c r="AO109" i="19"/>
  <c r="AS10" i="20"/>
  <c r="T10" i="20"/>
  <c r="AG97" i="20"/>
  <c r="I97" i="20" s="1"/>
  <c r="AO97" i="20"/>
  <c r="T97" i="20"/>
  <c r="K104" i="20"/>
  <c r="AO105" i="20"/>
  <c r="T105" i="20"/>
  <c r="AI105" i="21"/>
  <c r="P105" i="21" s="1"/>
  <c r="AO105" i="21"/>
  <c r="T105" i="21"/>
  <c r="AO97" i="21"/>
  <c r="T97" i="21"/>
  <c r="F64" i="21"/>
  <c r="AI100" i="18"/>
  <c r="P100" i="18" s="1"/>
  <c r="AO100" i="18"/>
  <c r="T100" i="18"/>
  <c r="T102" i="20"/>
  <c r="AO102" i="20"/>
  <c r="R99" i="21"/>
  <c r="T100" i="21"/>
  <c r="AO100" i="21"/>
  <c r="AF109" i="18"/>
  <c r="E109" i="18" s="1"/>
  <c r="AO109" i="18"/>
  <c r="T109" i="18"/>
  <c r="AG96" i="18"/>
  <c r="I96" i="18" s="1"/>
  <c r="AO96" i="18"/>
  <c r="T96" i="18"/>
  <c r="AW104" i="18"/>
  <c r="V104" i="18" s="1"/>
  <c r="AO104" i="18"/>
  <c r="T104" i="18"/>
  <c r="AX102" i="19"/>
  <c r="T102" i="19"/>
  <c r="AO102" i="19"/>
  <c r="F97" i="20"/>
  <c r="AO98" i="20"/>
  <c r="T98" i="20"/>
  <c r="AO106" i="20"/>
  <c r="T106" i="20"/>
  <c r="AI110" i="22"/>
  <c r="AO104" i="21"/>
  <c r="T104" i="21"/>
  <c r="S95" i="21"/>
  <c r="BJ95" i="1" s="1"/>
  <c r="AO96" i="21"/>
  <c r="T96" i="21"/>
  <c r="AI108" i="18"/>
  <c r="P108" i="18" s="1"/>
  <c r="AO108" i="18"/>
  <c r="T108" i="18"/>
  <c r="AO98" i="19"/>
  <c r="T98" i="19"/>
  <c r="AO106" i="19"/>
  <c r="T106" i="19"/>
  <c r="BC108" i="21"/>
  <c r="R107" i="21"/>
  <c r="T108" i="21"/>
  <c r="AO108" i="21"/>
  <c r="AS107" i="19"/>
  <c r="AO107" i="19"/>
  <c r="T107" i="19"/>
  <c r="AF97" i="18"/>
  <c r="E97" i="18" s="1"/>
  <c r="T97" i="18"/>
  <c r="AO97" i="18"/>
  <c r="AE105" i="18"/>
  <c r="D105" i="18" s="1"/>
  <c r="T105" i="18"/>
  <c r="AO105" i="18"/>
  <c r="K86" i="19"/>
  <c r="R94" i="19"/>
  <c r="AS103" i="19"/>
  <c r="T103" i="19"/>
  <c r="AO103" i="19"/>
  <c r="F90" i="20"/>
  <c r="AO99" i="20"/>
  <c r="T99" i="20"/>
  <c r="AO107" i="20"/>
  <c r="T107" i="20"/>
  <c r="AO103" i="21"/>
  <c r="T103" i="21"/>
  <c r="R78" i="20"/>
  <c r="U97" i="18"/>
  <c r="S97" i="1" s="1"/>
  <c r="ED97" i="1" s="1"/>
  <c r="T98" i="18"/>
  <c r="AO98" i="18"/>
  <c r="AS106" i="18"/>
  <c r="T106" i="18"/>
  <c r="AO106" i="18"/>
  <c r="AY96" i="19"/>
  <c r="AO96" i="19"/>
  <c r="T96" i="19"/>
  <c r="AO104" i="19"/>
  <c r="T104" i="19"/>
  <c r="R99" i="20"/>
  <c r="AO100" i="20"/>
  <c r="T100" i="20"/>
  <c r="AO108" i="20"/>
  <c r="T108" i="20"/>
  <c r="AJ102" i="21"/>
  <c r="Q102" i="21" s="1"/>
  <c r="AO102" i="21"/>
  <c r="T102" i="21"/>
  <c r="AI99" i="19"/>
  <c r="P99" i="19" s="1"/>
  <c r="AO99" i="19"/>
  <c r="T99" i="19"/>
  <c r="R66" i="21"/>
  <c r="AI99" i="18"/>
  <c r="P99" i="18" s="1"/>
  <c r="AO99" i="18"/>
  <c r="T99" i="18"/>
  <c r="AS107" i="18"/>
  <c r="AO107" i="18"/>
  <c r="T107" i="18"/>
  <c r="AX53" i="19"/>
  <c r="AX63" i="19"/>
  <c r="AX97" i="19"/>
  <c r="AO97" i="19"/>
  <c r="T97" i="19"/>
  <c r="AX105" i="19"/>
  <c r="AO105" i="19"/>
  <c r="T105" i="19"/>
  <c r="K68" i="20"/>
  <c r="F76" i="20"/>
  <c r="AS101" i="20"/>
  <c r="AO101" i="20"/>
  <c r="T101" i="20"/>
  <c r="R108" i="20"/>
  <c r="AO109" i="20"/>
  <c r="T109" i="20"/>
  <c r="AO109" i="21"/>
  <c r="T109" i="21"/>
  <c r="AO101" i="21"/>
  <c r="T101" i="21"/>
  <c r="AE96" i="22"/>
  <c r="AG96" i="22"/>
  <c r="I96" i="22" s="1"/>
  <c r="AE106" i="22"/>
  <c r="AO106" i="22"/>
  <c r="T106" i="22"/>
  <c r="AG98" i="22"/>
  <c r="I98" i="22" s="1"/>
  <c r="AO98" i="22"/>
  <c r="T98" i="22"/>
  <c r="AO104" i="22"/>
  <c r="T104" i="22"/>
  <c r="AY96" i="22"/>
  <c r="AE104" i="22"/>
  <c r="AF96" i="22"/>
  <c r="E96" i="22" s="1"/>
  <c r="AW105" i="22"/>
  <c r="AO105" i="22"/>
  <c r="T105" i="22"/>
  <c r="AX97" i="22"/>
  <c r="AO97" i="22"/>
  <c r="T97" i="22"/>
  <c r="F71" i="22"/>
  <c r="AY104" i="22"/>
  <c r="AH103" i="22"/>
  <c r="J103" i="22" s="1"/>
  <c r="T103" i="22"/>
  <c r="AO103" i="22"/>
  <c r="K71" i="22"/>
  <c r="R87" i="22"/>
  <c r="AX104" i="22"/>
  <c r="AE102" i="22"/>
  <c r="AO102" i="22"/>
  <c r="T102" i="22"/>
  <c r="AO96" i="22"/>
  <c r="T96" i="22"/>
  <c r="K79" i="22"/>
  <c r="AW96" i="22"/>
  <c r="AH109" i="22"/>
  <c r="J109" i="22" s="1"/>
  <c r="AO109" i="22"/>
  <c r="T109" i="22"/>
  <c r="AE101" i="22"/>
  <c r="D101" i="22" s="1"/>
  <c r="AO101" i="22"/>
  <c r="T101" i="22"/>
  <c r="R95" i="22"/>
  <c r="AH104" i="22"/>
  <c r="J104" i="22" s="1"/>
  <c r="AE108" i="22"/>
  <c r="AO108" i="22"/>
  <c r="T108" i="22"/>
  <c r="AE100" i="22"/>
  <c r="AO100" i="22"/>
  <c r="T100" i="22"/>
  <c r="AG104" i="22"/>
  <c r="I104" i="22" s="1"/>
  <c r="AH96" i="22"/>
  <c r="J96" i="22" s="1"/>
  <c r="AG107" i="22"/>
  <c r="I107" i="22" s="1"/>
  <c r="AO107" i="22"/>
  <c r="T107" i="22"/>
  <c r="AG99" i="22"/>
  <c r="I99" i="22" s="1"/>
  <c r="AO99" i="22"/>
  <c r="T99" i="22"/>
  <c r="BG31" i="22"/>
  <c r="AH97" i="22"/>
  <c r="J97" i="22" s="1"/>
  <c r="AG97" i="22"/>
  <c r="I97" i="22" s="1"/>
  <c r="R98" i="21"/>
  <c r="AD99" i="21" s="1"/>
  <c r="S98" i="21"/>
  <c r="BJ98" i="1" s="1"/>
  <c r="K88" i="22"/>
  <c r="AF97" i="22"/>
  <c r="E97" i="22" s="1"/>
  <c r="BG19" i="22"/>
  <c r="AH105" i="22"/>
  <c r="J105" i="22" s="1"/>
  <c r="AE97" i="22"/>
  <c r="AY105" i="22"/>
  <c r="AY97" i="22"/>
  <c r="AG105" i="22"/>
  <c r="I105" i="22" s="1"/>
  <c r="AX105" i="22"/>
  <c r="AF105" i="22"/>
  <c r="E105" i="22" s="1"/>
  <c r="AE105" i="22"/>
  <c r="BB49" i="18"/>
  <c r="AY98" i="22"/>
  <c r="R105" i="22"/>
  <c r="AX98" i="22"/>
  <c r="AE107" i="22"/>
  <c r="AH98" i="22"/>
  <c r="J98" i="22" s="1"/>
  <c r="F81" i="22"/>
  <c r="AG106" i="22"/>
  <c r="I106" i="22" s="1"/>
  <c r="AF98" i="22"/>
  <c r="E98" i="22" s="1"/>
  <c r="AF106" i="22"/>
  <c r="E106" i="22" s="1"/>
  <c r="AE98" i="22"/>
  <c r="AJ98" i="22"/>
  <c r="Q98" i="22" s="1"/>
  <c r="F73" i="22"/>
  <c r="K73" i="22"/>
  <c r="AY106" i="22"/>
  <c r="F89" i="22"/>
  <c r="AX106" i="22"/>
  <c r="BG47" i="22"/>
  <c r="E101" i="22"/>
  <c r="BG43" i="22"/>
  <c r="BG60" i="22"/>
  <c r="AH106" i="22"/>
  <c r="J106" i="22" s="1"/>
  <c r="D99" i="22"/>
  <c r="BG40" i="22"/>
  <c r="E109" i="22"/>
  <c r="D109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E27" i="18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BG52" i="22"/>
  <c r="BG67" i="22"/>
  <c r="BG78" i="22"/>
  <c r="BG88" i="22"/>
  <c r="BG92" i="22"/>
  <c r="AY108" i="22"/>
  <c r="BC58" i="21"/>
  <c r="BF59" i="21"/>
  <c r="BG45" i="22"/>
  <c r="BG53" i="22"/>
  <c r="BG86" i="22"/>
  <c r="BG108" i="22"/>
  <c r="AX108" i="22"/>
  <c r="AS96" i="20"/>
  <c r="BG57" i="22"/>
  <c r="BG69" i="22"/>
  <c r="BG109" i="22"/>
  <c r="K107" i="22"/>
  <c r="AC108" i="22" s="1"/>
  <c r="BB63" i="21"/>
  <c r="BG27" i="22"/>
  <c r="BG37" i="22"/>
  <c r="BG46" i="22"/>
  <c r="BG59" i="22"/>
  <c r="BG101" i="22"/>
  <c r="R99" i="22"/>
  <c r="AS108" i="22"/>
  <c r="AY100" i="22"/>
  <c r="BG29" i="22"/>
  <c r="BG30" i="22"/>
  <c r="BG62" i="22"/>
  <c r="BG70" i="22"/>
  <c r="F83" i="22"/>
  <c r="BG91" i="22"/>
  <c r="R107" i="22"/>
  <c r="AX100" i="22"/>
  <c r="K64" i="20"/>
  <c r="BG63" i="22"/>
  <c r="F75" i="22"/>
  <c r="K83" i="22"/>
  <c r="BG95" i="22"/>
  <c r="BG103" i="22"/>
  <c r="BG104" i="22"/>
  <c r="BG18" i="22"/>
  <c r="BG38" i="22"/>
  <c r="BG73" i="22"/>
  <c r="BG96" i="22"/>
  <c r="B108" i="22"/>
  <c r="BN108" i="1" s="1"/>
  <c r="BG98" i="22"/>
  <c r="AF103" i="22"/>
  <c r="BG41" i="22"/>
  <c r="R97" i="20"/>
  <c r="F86" i="22"/>
  <c r="R94" i="22"/>
  <c r="AH110" i="22"/>
  <c r="AE103" i="22"/>
  <c r="BG90" i="22"/>
  <c r="BG58" i="22"/>
  <c r="U72" i="20"/>
  <c r="BA72" i="1" s="1"/>
  <c r="EF72" i="1" s="1"/>
  <c r="BF105" i="20"/>
  <c r="AF99" i="20"/>
  <c r="E99" i="20" s="1"/>
  <c r="F63" i="21"/>
  <c r="BD98" i="21"/>
  <c r="F95" i="21"/>
  <c r="BF38" i="22"/>
  <c r="BB96" i="22"/>
  <c r="AG110" i="22"/>
  <c r="AH102" i="22"/>
  <c r="J102" i="22" s="1"/>
  <c r="BG66" i="22"/>
  <c r="BG26" i="22"/>
  <c r="F88" i="20"/>
  <c r="BE43" i="21"/>
  <c r="K63" i="21"/>
  <c r="AC65" i="21" s="1"/>
  <c r="F101" i="22"/>
  <c r="AG10" i="22"/>
  <c r="I10" i="22" s="1"/>
  <c r="AF110" i="22"/>
  <c r="AG102" i="22"/>
  <c r="I102" i="22" s="1"/>
  <c r="BG94" i="22"/>
  <c r="BG74" i="22"/>
  <c r="BG50" i="22"/>
  <c r="K73" i="20"/>
  <c r="BF44" i="21"/>
  <c r="BB47" i="22"/>
  <c r="AM101" i="22"/>
  <c r="BS101" i="1" s="1"/>
  <c r="AE110" i="22"/>
  <c r="AF102" i="22"/>
  <c r="K65" i="20"/>
  <c r="AH110" i="20"/>
  <c r="BD90" i="21"/>
  <c r="R88" i="21"/>
  <c r="AD90" i="21" s="1"/>
  <c r="AM7" i="22"/>
  <c r="AM8" i="22" s="1"/>
  <c r="AM9" i="22" s="1"/>
  <c r="BB74" i="22"/>
  <c r="F93" i="22"/>
  <c r="F102" i="22"/>
  <c r="AY103" i="22"/>
  <c r="BG36" i="22"/>
  <c r="S96" i="20"/>
  <c r="AZ96" i="1" s="1"/>
  <c r="S100" i="20"/>
  <c r="AZ100" i="1" s="1"/>
  <c r="R93" i="22"/>
  <c r="R102" i="22"/>
  <c r="AX103" i="22"/>
  <c r="AI107" i="22"/>
  <c r="P107" i="22" s="1"/>
  <c r="AF107" i="22"/>
  <c r="AF99" i="22"/>
  <c r="K82" i="22"/>
  <c r="S106" i="22"/>
  <c r="BT106" i="1" s="1"/>
  <c r="AY107" i="22"/>
  <c r="AY99" i="22"/>
  <c r="AH108" i="22"/>
  <c r="J108" i="22" s="1"/>
  <c r="AH100" i="22"/>
  <c r="J100" i="22" s="1"/>
  <c r="U106" i="22"/>
  <c r="BU106" i="1" s="1"/>
  <c r="EH106" i="1" s="1"/>
  <c r="AX107" i="22"/>
  <c r="AX99" i="22"/>
  <c r="AG108" i="22"/>
  <c r="I108" i="22" s="1"/>
  <c r="AG100" i="22"/>
  <c r="I100" i="22" s="1"/>
  <c r="AF108" i="22"/>
  <c r="AF100" i="22"/>
  <c r="AH107" i="22"/>
  <c r="J107" i="22" s="1"/>
  <c r="AH99" i="22"/>
  <c r="J99" i="22" s="1"/>
  <c r="C7" i="22"/>
  <c r="F78" i="22"/>
  <c r="R78" i="22"/>
  <c r="BF91" i="22"/>
  <c r="R77" i="22"/>
  <c r="BF37" i="22"/>
  <c r="BE51" i="22"/>
  <c r="BB87" i="22"/>
  <c r="BF89" i="22"/>
  <c r="AW104" i="22"/>
  <c r="B104" i="22"/>
  <c r="BN104" i="1" s="1"/>
  <c r="AS104" i="22"/>
  <c r="U103" i="22"/>
  <c r="BU103" i="1" s="1"/>
  <c r="EH103" i="1" s="1"/>
  <c r="S103" i="22"/>
  <c r="BT103" i="1" s="1"/>
  <c r="R103" i="22"/>
  <c r="BC47" i="22"/>
  <c r="BB37" i="22"/>
  <c r="BE96" i="22"/>
  <c r="BB94" i="22"/>
  <c r="AS105" i="22"/>
  <c r="S104" i="22"/>
  <c r="BT104" i="1" s="1"/>
  <c r="R104" i="22"/>
  <c r="BB30" i="22"/>
  <c r="BF106" i="22"/>
  <c r="BF36" i="22"/>
  <c r="BE93" i="22"/>
  <c r="K89" i="22"/>
  <c r="S95" i="22"/>
  <c r="BT95" i="1" s="1"/>
  <c r="AM96" i="22"/>
  <c r="BS96" i="1" s="1"/>
  <c r="F106" i="22"/>
  <c r="AM106" i="22"/>
  <c r="BS106" i="1" s="1"/>
  <c r="S107" i="22"/>
  <c r="BT107" i="1" s="1"/>
  <c r="AW107" i="22"/>
  <c r="R79" i="22"/>
  <c r="R82" i="22"/>
  <c r="R86" i="22"/>
  <c r="F87" i="22"/>
  <c r="F98" i="22"/>
  <c r="B109" i="22"/>
  <c r="BN109" i="1" s="1"/>
  <c r="BE46" i="22"/>
  <c r="BB69" i="22"/>
  <c r="F65" i="22"/>
  <c r="F66" i="22"/>
  <c r="F72" i="22"/>
  <c r="F76" i="22"/>
  <c r="R81" i="22"/>
  <c r="R83" i="22"/>
  <c r="K87" i="22"/>
  <c r="R89" i="22"/>
  <c r="K90" i="22"/>
  <c r="R97" i="22"/>
  <c r="BE47" i="22"/>
  <c r="K66" i="22"/>
  <c r="BE85" i="22"/>
  <c r="F80" i="22"/>
  <c r="AM95" i="22"/>
  <c r="BS95" i="1" s="1"/>
  <c r="R98" i="22"/>
  <c r="AI103" i="22"/>
  <c r="P103" i="22" s="1"/>
  <c r="R106" i="22"/>
  <c r="B107" i="22"/>
  <c r="BN107" i="1" s="1"/>
  <c r="AI108" i="22"/>
  <c r="BF59" i="22"/>
  <c r="F96" i="22"/>
  <c r="BC60" i="22"/>
  <c r="AJ97" i="22"/>
  <c r="Q97" i="22" s="1"/>
  <c r="BB59" i="22"/>
  <c r="F79" i="22"/>
  <c r="R80" i="22"/>
  <c r="AW100" i="22"/>
  <c r="AI102" i="22"/>
  <c r="P102" i="22" s="1"/>
  <c r="X106" i="22"/>
  <c r="AN106" i="22" s="1"/>
  <c r="AJ107" i="22"/>
  <c r="Q107" i="22" s="1"/>
  <c r="S108" i="22"/>
  <c r="BT108" i="1" s="1"/>
  <c r="AW108" i="22"/>
  <c r="K70" i="20"/>
  <c r="F70" i="20"/>
  <c r="K62" i="21"/>
  <c r="F62" i="21"/>
  <c r="BC105" i="21"/>
  <c r="B102" i="21"/>
  <c r="S101" i="21"/>
  <c r="R101" i="21"/>
  <c r="BE43" i="22"/>
  <c r="BC42" i="22"/>
  <c r="F89" i="18"/>
  <c r="F68" i="20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F67" i="20"/>
  <c r="BE44" i="21"/>
  <c r="BC43" i="21"/>
  <c r="BD49" i="21"/>
  <c r="K72" i="20"/>
  <c r="F72" i="20"/>
  <c r="BE45" i="21"/>
  <c r="BD46" i="21"/>
  <c r="BD60" i="21"/>
  <c r="AI102" i="21"/>
  <c r="P102" i="21" s="1"/>
  <c r="K77" i="20"/>
  <c r="AJ100" i="19"/>
  <c r="Q100" i="19" s="1"/>
  <c r="BB50" i="21"/>
  <c r="U77" i="21"/>
  <c r="AS99" i="20"/>
  <c r="AH99" i="20"/>
  <c r="J99" i="20" s="1"/>
  <c r="AF106" i="20"/>
  <c r="E106" i="20" s="1"/>
  <c r="BC61" i="21"/>
  <c r="K78" i="21"/>
  <c r="AC80" i="21" s="1"/>
  <c r="BF40" i="21"/>
  <c r="BD47" i="21"/>
  <c r="BC59" i="2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73" i="20"/>
  <c r="K78" i="20"/>
  <c r="AJ96" i="20"/>
  <c r="Q96" i="20" s="1"/>
  <c r="F100" i="20"/>
  <c r="BC106" i="20"/>
  <c r="BF29" i="21"/>
  <c r="BC44" i="21"/>
  <c r="BC109" i="21"/>
  <c r="AW105" i="21"/>
  <c r="V105" i="21" s="1"/>
  <c r="BF35" i="22"/>
  <c r="BD44" i="22"/>
  <c r="BF43" i="22"/>
  <c r="BF41" i="22"/>
  <c r="BB42" i="22"/>
  <c r="BD74" i="20"/>
  <c r="BC33" i="21"/>
  <c r="K80" i="21"/>
  <c r="AC82" i="21" s="1"/>
  <c r="R95" i="21"/>
  <c r="BE107" i="21"/>
  <c r="BE55" i="20"/>
  <c r="R82" i="20"/>
  <c r="R100" i="20"/>
  <c r="S109" i="20"/>
  <c r="AZ109" i="1" s="1"/>
  <c r="BB45" i="21"/>
  <c r="BD48" i="21"/>
  <c r="BB61" i="21"/>
  <c r="BF91" i="21"/>
  <c r="BF82" i="22"/>
  <c r="BB82" i="22"/>
  <c r="BB35" i="22"/>
  <c r="BB32" i="22"/>
  <c r="BD45" i="22"/>
  <c r="BF44" i="22"/>
  <c r="BB44" i="22"/>
  <c r="K68" i="22"/>
  <c r="BD87" i="22"/>
  <c r="BB86" i="22"/>
  <c r="BD46" i="22"/>
  <c r="BF45" i="22"/>
  <c r="BF46" i="22"/>
  <c r="BF62" i="22"/>
  <c r="K65" i="22"/>
  <c r="F68" i="22"/>
  <c r="BF80" i="22"/>
  <c r="BB80" i="22"/>
  <c r="BB85" i="22"/>
  <c r="BD86" i="22"/>
  <c r="BF85" i="22"/>
  <c r="BB84" i="22"/>
  <c r="BB83" i="22"/>
  <c r="BF86" i="22"/>
  <c r="BB34" i="22"/>
  <c r="BD67" i="22"/>
  <c r="BF66" i="22"/>
  <c r="BB66" i="22"/>
  <c r="BD76" i="22"/>
  <c r="F88" i="22"/>
  <c r="R88" i="22"/>
  <c r="BD47" i="22"/>
  <c r="BB46" i="22"/>
  <c r="BC44" i="22"/>
  <c r="BF67" i="22"/>
  <c r="BF73" i="22"/>
  <c r="BC58" i="22"/>
  <c r="BF64" i="22"/>
  <c r="BB64" i="22"/>
  <c r="K60" i="22"/>
  <c r="BB68" i="22"/>
  <c r="K69" i="22"/>
  <c r="F69" i="22"/>
  <c r="BD90" i="22"/>
  <c r="BB89" i="22"/>
  <c r="K85" i="22"/>
  <c r="F85" i="22"/>
  <c r="R85" i="22"/>
  <c r="BF92" i="22"/>
  <c r="BB95" i="22"/>
  <c r="AJ101" i="22"/>
  <c r="Q101" i="22" s="1"/>
  <c r="F100" i="22"/>
  <c r="AM100" i="22"/>
  <c r="BS100" i="1" s="1"/>
  <c r="R100" i="22"/>
  <c r="BB31" i="22"/>
  <c r="BF42" i="22"/>
  <c r="BF48" i="22"/>
  <c r="BB45" i="22"/>
  <c r="BD84" i="22"/>
  <c r="BF83" i="22"/>
  <c r="BD91" i="22"/>
  <c r="BF90" i="22"/>
  <c r="BB90" i="22"/>
  <c r="BD41" i="22"/>
  <c r="BD42" i="22"/>
  <c r="BE44" i="22"/>
  <c r="BB40" i="22"/>
  <c r="BD48" i="22"/>
  <c r="BC49" i="22"/>
  <c r="BE48" i="22"/>
  <c r="BF60" i="22"/>
  <c r="BB61" i="22"/>
  <c r="BF88" i="22"/>
  <c r="BB88" i="22"/>
  <c r="BE32" i="22"/>
  <c r="BD34" i="22"/>
  <c r="BD40" i="22"/>
  <c r="BE42" i="22"/>
  <c r="BF40" i="22"/>
  <c r="BB41" i="22"/>
  <c r="BC48" i="22"/>
  <c r="BC55" i="22"/>
  <c r="BE61" i="22"/>
  <c r="BF70" i="22"/>
  <c r="BB71" i="22"/>
  <c r="R74" i="22"/>
  <c r="BD85" i="22"/>
  <c r="BD88" i="22"/>
  <c r="BF87" i="22"/>
  <c r="BD94" i="22"/>
  <c r="BF93" i="22"/>
  <c r="BD89" i="22"/>
  <c r="BF32" i="22"/>
  <c r="BE37" i="22"/>
  <c r="BE45" i="22"/>
  <c r="BC43" i="22"/>
  <c r="BE49" i="22"/>
  <c r="BF68" i="22"/>
  <c r="F64" i="22"/>
  <c r="F70" i="22"/>
  <c r="K72" i="22"/>
  <c r="BF81" i="22"/>
  <c r="BE83" i="22"/>
  <c r="K78" i="22"/>
  <c r="F92" i="22"/>
  <c r="R92" i="22"/>
  <c r="BC98" i="22"/>
  <c r="BE102" i="22"/>
  <c r="BC101" i="22"/>
  <c r="BC32" i="22"/>
  <c r="BF34" i="22"/>
  <c r="BB33" i="22"/>
  <c r="BF47" i="22"/>
  <c r="BB60" i="22"/>
  <c r="K64" i="22"/>
  <c r="AC65" i="22" s="1"/>
  <c r="K70" i="22"/>
  <c r="R76" i="22"/>
  <c r="F77" i="22"/>
  <c r="K80" i="22"/>
  <c r="K81" i="22"/>
  <c r="BB93" i="22"/>
  <c r="BE35" i="22"/>
  <c r="BD43" i="22"/>
  <c r="BC50" i="22"/>
  <c r="BC46" i="22"/>
  <c r="BD92" i="22"/>
  <c r="BB92" i="22"/>
  <c r="BD93" i="22"/>
  <c r="BE101" i="22"/>
  <c r="BC100" i="22"/>
  <c r="F82" i="22"/>
  <c r="K86" i="22"/>
  <c r="BE94" i="22"/>
  <c r="F90" i="22"/>
  <c r="BE97" i="22"/>
  <c r="BE100" i="22"/>
  <c r="BD95" i="22"/>
  <c r="AM98" i="22"/>
  <c r="BS98" i="1" s="1"/>
  <c r="AJ99" i="22"/>
  <c r="Q99" i="22" s="1"/>
  <c r="BB106" i="22"/>
  <c r="X103" i="22"/>
  <c r="AN103" i="22" s="1"/>
  <c r="AI104" i="22"/>
  <c r="P104" i="22" s="1"/>
  <c r="B105" i="22"/>
  <c r="BN105" i="1" s="1"/>
  <c r="S105" i="22"/>
  <c r="BT105" i="1" s="1"/>
  <c r="F107" i="22"/>
  <c r="U107" i="22"/>
  <c r="BU107" i="1" s="1"/>
  <c r="EH107" i="1" s="1"/>
  <c r="AM107" i="22"/>
  <c r="BS107" i="1" s="1"/>
  <c r="U108" i="22"/>
  <c r="BU108" i="1" s="1"/>
  <c r="EH108" i="1" s="1"/>
  <c r="AM108" i="22"/>
  <c r="BS108" i="1" s="1"/>
  <c r="AI109" i="22"/>
  <c r="P109" i="22" s="1"/>
  <c r="K84" i="22"/>
  <c r="BF84" i="22"/>
  <c r="BB91" i="22"/>
  <c r="K93" i="22"/>
  <c r="R96" i="22"/>
  <c r="F97" i="22"/>
  <c r="AW98" i="22"/>
  <c r="AM99" i="22"/>
  <c r="BS99" i="1" s="1"/>
  <c r="R101" i="22"/>
  <c r="F104" i="22"/>
  <c r="U104" i="22"/>
  <c r="BU104" i="1" s="1"/>
  <c r="AJ104" i="22"/>
  <c r="Q104" i="22" s="1"/>
  <c r="BC109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F91" i="22"/>
  <c r="F94" i="22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EH105" i="1" s="1"/>
  <c r="AJ105" i="22"/>
  <c r="Q105" i="22" s="1"/>
  <c r="B106" i="22"/>
  <c r="BN106" i="1" s="1"/>
  <c r="AW106" i="22"/>
  <c r="BE92" i="22"/>
  <c r="BF94" i="22"/>
  <c r="BE98" i="22"/>
  <c r="AM97" i="22"/>
  <c r="BS97" i="1" s="1"/>
  <c r="AW99" i="22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W109" i="22"/>
  <c r="BE95" i="22"/>
  <c r="K91" i="22"/>
  <c r="K94" i="22"/>
  <c r="BF104" i="22"/>
  <c r="K105" i="22"/>
  <c r="AJ106" i="22"/>
  <c r="Q106" i="22" s="1"/>
  <c r="BB98" i="22"/>
  <c r="AZ11" i="22"/>
  <c r="H8" i="22"/>
  <c r="H7" i="22"/>
  <c r="O7" i="22"/>
  <c r="O112" i="22"/>
  <c r="O113" i="22"/>
  <c r="BA7" i="22"/>
  <c r="AZ6" i="22"/>
  <c r="AZ7" i="22" s="1"/>
  <c r="AZ8" i="22" s="1"/>
  <c r="BC28" i="22"/>
  <c r="BE29" i="22"/>
  <c r="AS10" i="22"/>
  <c r="BC30" i="22"/>
  <c r="BE31" i="22"/>
  <c r="BA13" i="22"/>
  <c r="BC24" i="22"/>
  <c r="BE25" i="22"/>
  <c r="BE26" i="22"/>
  <c r="BC13" i="22"/>
  <c r="BC34" i="22"/>
  <c r="BF29" i="22"/>
  <c r="BD30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BE30" i="22"/>
  <c r="BE33" i="22"/>
  <c r="BF30" i="22"/>
  <c r="BD31" i="22"/>
  <c r="BC31" i="22"/>
  <c r="BE41" i="22"/>
  <c r="BC40" i="22"/>
  <c r="BC39" i="22"/>
  <c r="BC38" i="22"/>
  <c r="BC41" i="22"/>
  <c r="BD33" i="22"/>
  <c r="BB36" i="22"/>
  <c r="BB38" i="22"/>
  <c r="BF54" i="22"/>
  <c r="BD55" i="22"/>
  <c r="BB54" i="22"/>
  <c r="BC67" i="22"/>
  <c r="BE68" i="22"/>
  <c r="BF33" i="22"/>
  <c r="BB39" i="22"/>
  <c r="BD35" i="22"/>
  <c r="BD36" i="22"/>
  <c r="BD37" i="22"/>
  <c r="BD38" i="22"/>
  <c r="BD39" i="22"/>
  <c r="BE40" i="22"/>
  <c r="BF39" i="22"/>
  <c r="F62" i="22"/>
  <c r="R62" i="22"/>
  <c r="K62" i="22"/>
  <c r="BD49" i="22"/>
  <c r="BD50" i="22"/>
  <c r="BF50" i="22"/>
  <c r="BD51" i="22"/>
  <c r="BF51" i="22"/>
  <c r="BD52" i="22"/>
  <c r="BF52" i="22"/>
  <c r="BD53" i="22"/>
  <c r="BC53" i="22"/>
  <c r="BC54" i="22"/>
  <c r="BE50" i="22"/>
  <c r="BC51" i="22"/>
  <c r="BC52" i="22"/>
  <c r="BB48" i="22"/>
  <c r="BB49" i="22"/>
  <c r="F63" i="22"/>
  <c r="R63" i="22"/>
  <c r="BD59" i="22"/>
  <c r="BF58" i="22"/>
  <c r="BF57" i="22"/>
  <c r="BD58" i="22"/>
  <c r="BF56" i="22"/>
  <c r="BD57" i="22"/>
  <c r="BC57" i="22"/>
  <c r="BC59" i="22"/>
  <c r="BE60" i="22"/>
  <c r="BE62" i="22"/>
  <c r="BC61" i="22"/>
  <c r="BE63" i="22"/>
  <c r="BC62" i="22"/>
  <c r="BE64" i="22"/>
  <c r="BC63" i="22"/>
  <c r="BE59" i="22"/>
  <c r="BC66" i="22"/>
  <c r="BE67" i="22"/>
  <c r="BF55" i="22"/>
  <c r="BD56" i="22"/>
  <c r="BC56" i="22"/>
  <c r="BB52" i="22"/>
  <c r="BE53" i="22"/>
  <c r="BB55" i="22"/>
  <c r="BB56" i="22"/>
  <c r="BB57" i="22"/>
  <c r="BB58" i="22"/>
  <c r="K61" i="22"/>
  <c r="F61" i="22"/>
  <c r="R61" i="22"/>
  <c r="BE52" i="22"/>
  <c r="BE54" i="22"/>
  <c r="BE55" i="22"/>
  <c r="BE56" i="22"/>
  <c r="BE57" i="22"/>
  <c r="BE58" i="22"/>
  <c r="BB63" i="22"/>
  <c r="BD64" i="22"/>
  <c r="R60" i="22"/>
  <c r="BB62" i="22"/>
  <c r="BE71" i="22"/>
  <c r="BE75" i="22"/>
  <c r="BC74" i="22"/>
  <c r="F60" i="22"/>
  <c r="BB70" i="22"/>
  <c r="BF72" i="22"/>
  <c r="BD73" i="22"/>
  <c r="BB72" i="22"/>
  <c r="BF61" i="22"/>
  <c r="BF63" i="22"/>
  <c r="BD65" i="22"/>
  <c r="BE73" i="22"/>
  <c r="BC72" i="22"/>
  <c r="BE72" i="22"/>
  <c r="BC64" i="22"/>
  <c r="BE65" i="22"/>
  <c r="R67" i="22"/>
  <c r="K67" i="22"/>
  <c r="F67" i="22"/>
  <c r="BD60" i="22"/>
  <c r="BD61" i="22"/>
  <c r="BD62" i="22"/>
  <c r="BD63" i="22"/>
  <c r="BC65" i="22"/>
  <c r="BE66" i="22"/>
  <c r="BE74" i="22"/>
  <c r="BC73" i="22"/>
  <c r="BE70" i="22"/>
  <c r="BF65" i="22"/>
  <c r="BB67" i="22"/>
  <c r="BD68" i="22"/>
  <c r="BE77" i="22"/>
  <c r="BC76" i="22"/>
  <c r="BD69" i="22"/>
  <c r="BB78" i="22"/>
  <c r="BD79" i="22"/>
  <c r="BD78" i="22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R65" i="22"/>
  <c r="R66" i="22"/>
  <c r="BE76" i="22"/>
  <c r="BC75" i="22"/>
  <c r="BD75" i="22"/>
  <c r="K74" i="22"/>
  <c r="F74" i="22"/>
  <c r="BE82" i="22"/>
  <c r="BC81" i="22"/>
  <c r="BE79" i="22"/>
  <c r="R75" i="22"/>
  <c r="BE81" i="22"/>
  <c r="BC80" i="22"/>
  <c r="BC84" i="22"/>
  <c r="BF74" i="22"/>
  <c r="BF75" i="22"/>
  <c r="BF76" i="22"/>
  <c r="BB77" i="22"/>
  <c r="BF77" i="22"/>
  <c r="BB73" i="22"/>
  <c r="BB75" i="22"/>
  <c r="BC77" i="22"/>
  <c r="BE78" i="22"/>
  <c r="BD74" i="22"/>
  <c r="BE86" i="22"/>
  <c r="BC85" i="22"/>
  <c r="R68" i="22"/>
  <c r="R69" i="22"/>
  <c r="R70" i="22"/>
  <c r="R71" i="22"/>
  <c r="R72" i="22"/>
  <c r="R73" i="22"/>
  <c r="BB76" i="22"/>
  <c r="BD77" i="22"/>
  <c r="BC83" i="22"/>
  <c r="K75" i="22"/>
  <c r="BE89" i="22"/>
  <c r="BC88" i="22"/>
  <c r="BE84" i="22"/>
  <c r="BE87" i="22"/>
  <c r="BC86" i="22"/>
  <c r="BB81" i="22"/>
  <c r="BE88" i="22"/>
  <c r="BC87" i="22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K77" i="22"/>
  <c r="BD82" i="22"/>
  <c r="BE91" i="22"/>
  <c r="BC90" i="22"/>
  <c r="BD83" i="22"/>
  <c r="BE108" i="22"/>
  <c r="BC107" i="22"/>
  <c r="BC106" i="22"/>
  <c r="BC91" i="22"/>
  <c r="BC92" i="22"/>
  <c r="BC93" i="22"/>
  <c r="BC94" i="22"/>
  <c r="BC95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AS97" i="22"/>
  <c r="X96" i="22"/>
  <c r="AN96" i="22" s="1"/>
  <c r="B97" i="22"/>
  <c r="BN97" i="1" s="1"/>
  <c r="U96" i="22"/>
  <c r="BU96" i="1" s="1"/>
  <c r="EH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EH97" i="1" s="1"/>
  <c r="K97" i="22"/>
  <c r="AI98" i="22"/>
  <c r="S97" i="22"/>
  <c r="BT97" i="1" s="1"/>
  <c r="AW97" i="22"/>
  <c r="AS96" i="22"/>
  <c r="X95" i="22"/>
  <c r="AN95" i="22" s="1"/>
  <c r="B96" i="22"/>
  <c r="BN96" i="1" s="1"/>
  <c r="U95" i="22"/>
  <c r="BU95" i="1" s="1"/>
  <c r="EH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EH98" i="1" s="1"/>
  <c r="B99" i="22"/>
  <c r="BN99" i="1" s="1"/>
  <c r="K99" i="22"/>
  <c r="U99" i="22"/>
  <c r="BU99" i="1" s="1"/>
  <c r="B100" i="22"/>
  <c r="BN100" i="1" s="1"/>
  <c r="K100" i="22"/>
  <c r="U100" i="22"/>
  <c r="BU100" i="1" s="1"/>
  <c r="EH100" i="1" s="1"/>
  <c r="B101" i="22"/>
  <c r="BN101" i="1" s="1"/>
  <c r="K101" i="22"/>
  <c r="U101" i="22"/>
  <c r="BU101" i="1" s="1"/>
  <c r="EH101" i="1" s="1"/>
  <c r="B102" i="22"/>
  <c r="BN102" i="1" s="1"/>
  <c r="K102" i="22"/>
  <c r="U102" i="22"/>
  <c r="BU102" i="1" s="1"/>
  <c r="EH102" i="1" s="1"/>
  <c r="AS102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AW103" i="22"/>
  <c r="BF107" i="22"/>
  <c r="AS109" i="22"/>
  <c r="S109" i="22"/>
  <c r="BT109" i="1" s="1"/>
  <c r="U109" i="22"/>
  <c r="BU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BF83" i="20"/>
  <c r="AH103" i="20"/>
  <c r="J103" i="20" s="1"/>
  <c r="B103" i="20"/>
  <c r="AT103" i="1" s="1"/>
  <c r="S102" i="20"/>
  <c r="AZ102" i="1" s="1"/>
  <c r="AF103" i="20"/>
  <c r="E103" i="20" s="1"/>
  <c r="R102" i="20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J101" i="21"/>
  <c r="Q101" i="21" s="1"/>
  <c r="F100" i="21"/>
  <c r="AB102" i="21" s="1"/>
  <c r="K67" i="20"/>
  <c r="F69" i="20"/>
  <c r="BD78" i="20"/>
  <c r="K75" i="20"/>
  <c r="R81" i="20"/>
  <c r="K81" i="20"/>
  <c r="BF86" i="20"/>
  <c r="BC102" i="20"/>
  <c r="AM102" i="20"/>
  <c r="AY102" i="1" s="1"/>
  <c r="BF109" i="20"/>
  <c r="BA9" i="21"/>
  <c r="BE41" i="21"/>
  <c r="BC40" i="21"/>
  <c r="BF58" i="21"/>
  <c r="BB54" i="21"/>
  <c r="BD56" i="21"/>
  <c r="BB60" i="21"/>
  <c r="BD91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BE85" i="20"/>
  <c r="BC57" i="21"/>
  <c r="BE58" i="21"/>
  <c r="F108" i="19"/>
  <c r="AB110" i="19" s="1"/>
  <c r="BE49" i="20"/>
  <c r="K69" i="20"/>
  <c r="F74" i="20"/>
  <c r="AI109" i="20"/>
  <c r="P109" i="20" s="1"/>
  <c r="AX109" i="20"/>
  <c r="B109" i="20"/>
  <c r="AT109" i="1" s="1"/>
  <c r="AH98" i="20"/>
  <c r="J98" i="20" s="1"/>
  <c r="BE31" i="21"/>
  <c r="BD54" i="21"/>
  <c r="BD72" i="21"/>
  <c r="K93" i="21"/>
  <c r="BE42" i="21"/>
  <c r="BC41" i="21"/>
  <c r="BE5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H98" i="21"/>
  <c r="J98" i="21" s="1"/>
  <c r="S97" i="21"/>
  <c r="BD93" i="20"/>
  <c r="AI100" i="20"/>
  <c r="P100" i="20" s="1"/>
  <c r="BD61" i="21"/>
  <c r="BF60" i="21"/>
  <c r="BE37" i="20"/>
  <c r="BE60" i="20"/>
  <c r="K82" i="20"/>
  <c r="BE98" i="20"/>
  <c r="AY103" i="20"/>
  <c r="BC32" i="21"/>
  <c r="BF30" i="21"/>
  <c r="BE55" i="21"/>
  <c r="BF54" i="21"/>
  <c r="BF53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BC78" i="20"/>
  <c r="BC53" i="21"/>
  <c r="BE54" i="21"/>
  <c r="K105" i="19"/>
  <c r="S101" i="20"/>
  <c r="AZ101" i="1" s="1"/>
  <c r="AF102" i="20"/>
  <c r="E102" i="20" s="1"/>
  <c r="BC48" i="21"/>
  <c r="BE49" i="21"/>
  <c r="BC55" i="21"/>
  <c r="BE56" i="21"/>
  <c r="BD55" i="21"/>
  <c r="K88" i="21"/>
  <c r="F88" i="21"/>
  <c r="BF89" i="21"/>
  <c r="BD95" i="21"/>
  <c r="R96" i="21"/>
  <c r="AS100" i="20"/>
  <c r="AW103" i="20"/>
  <c r="V103" i="20" s="1"/>
  <c r="BC42" i="21"/>
  <c r="BB53" i="21"/>
  <c r="BB58" i="21"/>
  <c r="BF92" i="21"/>
  <c r="F64" i="20"/>
  <c r="F65" i="20"/>
  <c r="BE81" i="20"/>
  <c r="BF81" i="20"/>
  <c r="F77" i="20"/>
  <c r="BC82" i="20"/>
  <c r="F78" i="20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BB57" i="21"/>
  <c r="BE59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BE25" i="21"/>
  <c r="BE28" i="21"/>
  <c r="BD30" i="21"/>
  <c r="BF28" i="21"/>
  <c r="BF52" i="21"/>
  <c r="BD50" i="21"/>
  <c r="BB52" i="21"/>
  <c r="BD53" i="21"/>
  <c r="BC60" i="21"/>
  <c r="BB59" i="21"/>
  <c r="BE60" i="21"/>
  <c r="F61" i="21"/>
  <c r="BB88" i="2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X104" i="20"/>
  <c r="AN104" i="20" s="1"/>
  <c r="BE30" i="21"/>
  <c r="BC47" i="21"/>
  <c r="BC49" i="21"/>
  <c r="BC52" i="21"/>
  <c r="BE50" i="21"/>
  <c r="BD52" i="21"/>
  <c r="BE53" i="21"/>
  <c r="BB55" i="21"/>
  <c r="BB56" i="21"/>
  <c r="BD59" i="21"/>
  <c r="R64" i="2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BC45" i="21"/>
  <c r="BF51" i="21"/>
  <c r="BB51" i="21"/>
  <c r="BD57" i="21"/>
  <c r="U62" i="21"/>
  <c r="U63" i="2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H104" i="21"/>
  <c r="J104" i="21" s="1"/>
  <c r="AI104" i="21"/>
  <c r="P104" i="21" s="1"/>
  <c r="AI101" i="20"/>
  <c r="P101" i="20" s="1"/>
  <c r="AJ105" i="20"/>
  <c r="Q105" i="20" s="1"/>
  <c r="BD29" i="21"/>
  <c r="BE32" i="21"/>
  <c r="BF50" i="21"/>
  <c r="BC51" i="21"/>
  <c r="BC54" i="21"/>
  <c r="BD51" i="21"/>
  <c r="BF55" i="21"/>
  <c r="BD88" i="21"/>
  <c r="BB92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BC50" i="21"/>
  <c r="BB46" i="21"/>
  <c r="BE51" i="21"/>
  <c r="BB89" i="21"/>
  <c r="BB93" i="21"/>
  <c r="BF94" i="2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S107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X108" i="21"/>
  <c r="Z10" i="21"/>
  <c r="BD11" i="21"/>
  <c r="AA8" i="21"/>
  <c r="O7" i="21"/>
  <c r="BA14" i="21"/>
  <c r="BB10" i="21"/>
  <c r="BF10" i="21"/>
  <c r="AH10" i="21" s="1"/>
  <c r="J10" i="21" s="1"/>
  <c r="H7" i="21"/>
  <c r="BC24" i="21"/>
  <c r="BC25" i="21"/>
  <c r="BC26" i="21"/>
  <c r="BD38" i="21"/>
  <c r="BF37" i="21"/>
  <c r="BB37" i="21"/>
  <c r="BD40" i="21"/>
  <c r="BB39" i="21"/>
  <c r="BF39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A17" i="21"/>
  <c r="BB31" i="21"/>
  <c r="BF31" i="21"/>
  <c r="BD32" i="21"/>
  <c r="BB28" i="21"/>
  <c r="BB29" i="21"/>
  <c r="BB30" i="21"/>
  <c r="BC31" i="21"/>
  <c r="BD39" i="21"/>
  <c r="BB38" i="21"/>
  <c r="BC27" i="21"/>
  <c r="BC28" i="21"/>
  <c r="BC29" i="21"/>
  <c r="BC30" i="21"/>
  <c r="BE39" i="21"/>
  <c r="BC38" i="21"/>
  <c r="BD43" i="21"/>
  <c r="BB42" i="21"/>
  <c r="BD44" i="21"/>
  <c r="BB43" i="21"/>
  <c r="BF42" i="21"/>
  <c r="BD41" i="21"/>
  <c r="BB40" i="21"/>
  <c r="BD45" i="21"/>
  <c r="BB44" i="21"/>
  <c r="F69" i="21"/>
  <c r="K69" i="21"/>
  <c r="R69" i="21"/>
  <c r="BB68" i="21"/>
  <c r="BF68" i="21"/>
  <c r="BD69" i="21"/>
  <c r="BE46" i="21"/>
  <c r="BB47" i="21"/>
  <c r="BE67" i="21"/>
  <c r="BC64" i="21"/>
  <c r="BC66" i="21"/>
  <c r="BF46" i="21"/>
  <c r="BE63" i="21"/>
  <c r="K60" i="21"/>
  <c r="R60" i="21"/>
  <c r="BC71" i="21"/>
  <c r="BE72" i="21"/>
  <c r="BE68" i="21"/>
  <c r="BC68" i="21"/>
  <c r="BC74" i="21"/>
  <c r="BE75" i="21"/>
  <c r="BE47" i="21"/>
  <c r="BB48" i="21"/>
  <c r="BB69" i="21"/>
  <c r="BF69" i="21"/>
  <c r="BD70" i="21"/>
  <c r="BB73" i="21"/>
  <c r="BF73" i="21"/>
  <c r="BD74" i="21"/>
  <c r="BD73" i="21"/>
  <c r="BF47" i="21"/>
  <c r="K61" i="21"/>
  <c r="R61" i="21"/>
  <c r="F67" i="21"/>
  <c r="K67" i="21"/>
  <c r="R67" i="21"/>
  <c r="BC75" i="21"/>
  <c r="BE76" i="21"/>
  <c r="BE48" i="21"/>
  <c r="BB49" i="21"/>
  <c r="BE62" i="21"/>
  <c r="BE64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BC62" i="21"/>
  <c r="BC63" i="21"/>
  <c r="BE65" i="21"/>
  <c r="BC65" i="21"/>
  <c r="BF63" i="21"/>
  <c r="BE66" i="21"/>
  <c r="BE70" i="21"/>
  <c r="BC70" i="21"/>
  <c r="BE71" i="21"/>
  <c r="F66" i="21"/>
  <c r="K66" i="21"/>
  <c r="BE69" i="21"/>
  <c r="BB66" i="21"/>
  <c r="BF66" i="21"/>
  <c r="BB67" i="21"/>
  <c r="BF67" i="21"/>
  <c r="F65" i="21"/>
  <c r="K65" i="21"/>
  <c r="R65" i="21"/>
  <c r="BD65" i="21"/>
  <c r="BC72" i="21"/>
  <c r="BE73" i="21"/>
  <c r="R71" i="21"/>
  <c r="F71" i="21"/>
  <c r="K71" i="21"/>
  <c r="BB62" i="21"/>
  <c r="BB71" i="21"/>
  <c r="BF71" i="21"/>
  <c r="BD67" i="21"/>
  <c r="BF82" i="21"/>
  <c r="BB82" i="21"/>
  <c r="BD83" i="21"/>
  <c r="BD82" i="21"/>
  <c r="BF81" i="21"/>
  <c r="BF80" i="21"/>
  <c r="BF79" i="21"/>
  <c r="R70" i="21"/>
  <c r="F70" i="21"/>
  <c r="K70" i="21"/>
  <c r="R75" i="21"/>
  <c r="F75" i="2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K90" i="21"/>
  <c r="R90" i="21"/>
  <c r="AD91" i="21" s="1"/>
  <c r="F90" i="21"/>
  <c r="BB74" i="21"/>
  <c r="BF74" i="21"/>
  <c r="BB75" i="21"/>
  <c r="BF75" i="21"/>
  <c r="BE77" i="21"/>
  <c r="BC76" i="21"/>
  <c r="BD75" i="21"/>
  <c r="BE84" i="21"/>
  <c r="BC83" i="21"/>
  <c r="BE86" i="21"/>
  <c r="BC85" i="21"/>
  <c r="BB72" i="21"/>
  <c r="BF72" i="21"/>
  <c r="F68" i="21"/>
  <c r="K68" i="21"/>
  <c r="BC73" i="21"/>
  <c r="BE74" i="21"/>
  <c r="BC69" i="21"/>
  <c r="R72" i="21"/>
  <c r="F72" i="21"/>
  <c r="K72" i="21"/>
  <c r="R73" i="21"/>
  <c r="F73" i="21"/>
  <c r="K73" i="21"/>
  <c r="R74" i="21"/>
  <c r="F74" i="21"/>
  <c r="K74" i="21"/>
  <c r="BC88" i="21"/>
  <c r="BE89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BB79" i="21"/>
  <c r="BB80" i="21"/>
  <c r="K76" i="21"/>
  <c r="BB81" i="21"/>
  <c r="K77" i="21"/>
  <c r="BD80" i="21"/>
  <c r="BD81" i="21"/>
  <c r="R76" i="21"/>
  <c r="F76" i="21"/>
  <c r="BE82" i="21"/>
  <c r="BC81" i="21"/>
  <c r="R77" i="21"/>
  <c r="F77" i="21"/>
  <c r="R94" i="21"/>
  <c r="F94" i="21"/>
  <c r="K94" i="21"/>
  <c r="BE100" i="21"/>
  <c r="BC99" i="21"/>
  <c r="BE91" i="21"/>
  <c r="BC90" i="21"/>
  <c r="BE92" i="21"/>
  <c r="BC91" i="21"/>
  <c r="BE93" i="21"/>
  <c r="BC92" i="21"/>
  <c r="R91" i="21"/>
  <c r="K91" i="21"/>
  <c r="F91" i="21"/>
  <c r="BF108" i="21"/>
  <c r="BB108" i="21"/>
  <c r="BD109" i="21"/>
  <c r="BE78" i="21"/>
  <c r="BC77" i="21"/>
  <c r="BE79" i="21"/>
  <c r="BC78" i="21"/>
  <c r="AC83" i="21"/>
  <c r="BE98" i="21"/>
  <c r="BC97" i="21"/>
  <c r="BC93" i="21"/>
  <c r="BC94" i="21"/>
  <c r="R62" i="21"/>
  <c r="R63" i="21"/>
  <c r="R78" i="21"/>
  <c r="F78" i="21"/>
  <c r="R79" i="21"/>
  <c r="F79" i="21"/>
  <c r="R80" i="21"/>
  <c r="F80" i="21"/>
  <c r="R81" i="21"/>
  <c r="F81" i="21"/>
  <c r="R82" i="21"/>
  <c r="F82" i="21"/>
  <c r="BC89" i="21"/>
  <c r="R92" i="21"/>
  <c r="F92" i="21"/>
  <c r="K92" i="21"/>
  <c r="F83" i="21"/>
  <c r="F84" i="21"/>
  <c r="F85" i="21"/>
  <c r="F86" i="21"/>
  <c r="F87" i="21"/>
  <c r="BB87" i="21"/>
  <c r="U88" i="21"/>
  <c r="BF88" i="21"/>
  <c r="F89" i="21"/>
  <c r="BD89" i="21"/>
  <c r="BB90" i="21"/>
  <c r="R83" i="21"/>
  <c r="R84" i="21"/>
  <c r="R85" i="21"/>
  <c r="R86" i="21"/>
  <c r="R87" i="21"/>
  <c r="BD92" i="21"/>
  <c r="BB91" i="21"/>
  <c r="R93" i="21"/>
  <c r="F93" i="21"/>
  <c r="BE99" i="21"/>
  <c r="BC98" i="21"/>
  <c r="BD107" i="21"/>
  <c r="K83" i="21"/>
  <c r="AQ85" i="21" s="1"/>
  <c r="K84" i="21"/>
  <c r="K85" i="21"/>
  <c r="K86" i="21"/>
  <c r="K87" i="21"/>
  <c r="BF87" i="21"/>
  <c r="K89" i="21"/>
  <c r="BF90" i="21"/>
  <c r="BD93" i="21"/>
  <c r="BD101" i="21"/>
  <c r="BF100" i="21"/>
  <c r="AX97" i="21"/>
  <c r="B97" i="21"/>
  <c r="AW97" i="21"/>
  <c r="V97" i="21" s="1"/>
  <c r="AJ97" i="21"/>
  <c r="Q97" i="21" s="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J99" i="21"/>
  <c r="Q99" i="21" s="1"/>
  <c r="AS99" i="21"/>
  <c r="AM98" i="21"/>
  <c r="BF103" i="21"/>
  <c r="BD104" i="21"/>
  <c r="BB103" i="21"/>
  <c r="AX100" i="21"/>
  <c r="B100" i="21"/>
  <c r="U99" i="21"/>
  <c r="K99" i="21"/>
  <c r="AW100" i="21"/>
  <c r="V100" i="21" s="1"/>
  <c r="AJ100" i="21"/>
  <c r="Q100" i="21" s="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J96" i="21"/>
  <c r="Q96" i="21" s="1"/>
  <c r="B96" i="21"/>
  <c r="U95" i="21"/>
  <c r="K95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R105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F106" i="21"/>
  <c r="S106" i="21"/>
  <c r="R106" i="21"/>
  <c r="AW107" i="21"/>
  <c r="V107" i="21" s="1"/>
  <c r="AI107" i="21"/>
  <c r="P107" i="21" s="1"/>
  <c r="AM106" i="21"/>
  <c r="BD102" i="21"/>
  <c r="AX98" i="21"/>
  <c r="B98" i="21"/>
  <c r="U97" i="21"/>
  <c r="K97" i="21"/>
  <c r="AW98" i="21"/>
  <c r="V98" i="21" s="1"/>
  <c r="AJ98" i="21"/>
  <c r="Q98" i="21" s="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X107" i="21"/>
  <c r="AN107" i="21" s="1"/>
  <c r="X108" i="21"/>
  <c r="AN108" i="21" s="1"/>
  <c r="BF100" i="19"/>
  <c r="BB47" i="20"/>
  <c r="BE53" i="20"/>
  <c r="BE56" i="20"/>
  <c r="BC62" i="20"/>
  <c r="BB88" i="20"/>
  <c r="BC103" i="20"/>
  <c r="BC35" i="20"/>
  <c r="BC36" i="20"/>
  <c r="BC37" i="20"/>
  <c r="BE48" i="20"/>
  <c r="BE57" i="20"/>
  <c r="BF79" i="20"/>
  <c r="BD86" i="20"/>
  <c r="BF85" i="20"/>
  <c r="BD91" i="20"/>
  <c r="BB98" i="20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G102" i="19"/>
  <c r="I102" i="19" s="1"/>
  <c r="BC24" i="20"/>
  <c r="BC34" i="20"/>
  <c r="BD47" i="20"/>
  <c r="BB46" i="20"/>
  <c r="BE58" i="20"/>
  <c r="BE64" i="20"/>
  <c r="BD75" i="20"/>
  <c r="F71" i="20"/>
  <c r="BD79" i="20"/>
  <c r="BE80" i="20"/>
  <c r="F75" i="20"/>
  <c r="BC31" i="20"/>
  <c r="BC32" i="20"/>
  <c r="BC33" i="20"/>
  <c r="BE51" i="20"/>
  <c r="BE54" i="20"/>
  <c r="K76" i="20"/>
  <c r="K84" i="20"/>
  <c r="R86" i="20"/>
  <c r="K86" i="20"/>
  <c r="BF104" i="20"/>
  <c r="AS102" i="20"/>
  <c r="AM101" i="20"/>
  <c r="AY101" i="1" s="1"/>
  <c r="F101" i="20"/>
  <c r="AW102" i="20"/>
  <c r="V102" i="20" s="1"/>
  <c r="AG102" i="20"/>
  <c r="I102" i="20" s="1"/>
  <c r="AE102" i="20"/>
  <c r="D102" i="20" s="1"/>
  <c r="AJ102" i="20"/>
  <c r="Q102" i="20" s="1"/>
  <c r="R101" i="20"/>
  <c r="AI102" i="20"/>
  <c r="P102" i="20" s="1"/>
  <c r="AJ99" i="19"/>
  <c r="Q99" i="19" s="1"/>
  <c r="F104" i="19"/>
  <c r="AX108" i="19"/>
  <c r="BC26" i="20"/>
  <c r="BC48" i="20"/>
  <c r="BC77" i="20"/>
  <c r="K74" i="20"/>
  <c r="BC81" i="20"/>
  <c r="BE82" i="20"/>
  <c r="BB87" i="20"/>
  <c r="BB102" i="20"/>
  <c r="R65" i="19"/>
  <c r="AM7" i="20"/>
  <c r="AM8" i="20" s="1"/>
  <c r="AM9" i="20" s="1"/>
  <c r="BC25" i="20"/>
  <c r="BE50" i="20"/>
  <c r="BE61" i="20"/>
  <c r="F66" i="20"/>
  <c r="K79" i="20"/>
  <c r="F79" i="20"/>
  <c r="BE87" i="20"/>
  <c r="BC86" i="20"/>
  <c r="BB89" i="20"/>
  <c r="AE104" i="19"/>
  <c r="D104" i="19" s="1"/>
  <c r="BB41" i="20"/>
  <c r="BB48" i="20"/>
  <c r="BE62" i="20"/>
  <c r="BC63" i="20"/>
  <c r="K66" i="20"/>
  <c r="R79" i="20"/>
  <c r="K85" i="20"/>
  <c r="R85" i="20"/>
  <c r="BD94" i="20"/>
  <c r="BE108" i="20"/>
  <c r="AG108" i="20"/>
  <c r="I108" i="20" s="1"/>
  <c r="AE108" i="20"/>
  <c r="D108" i="20" s="1"/>
  <c r="AH108" i="20"/>
  <c r="J108" i="20" s="1"/>
  <c r="AF108" i="20"/>
  <c r="E108" i="20" s="1"/>
  <c r="AH102" i="20"/>
  <c r="J102" i="20" s="1"/>
  <c r="BF82" i="20"/>
  <c r="BE84" i="20"/>
  <c r="BD87" i="20"/>
  <c r="X96" i="20"/>
  <c r="AN96" i="20" s="1"/>
  <c r="U97" i="20"/>
  <c r="BA97" i="1" s="1"/>
  <c r="EF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EF106" i="1" s="1"/>
  <c r="B107" i="20"/>
  <c r="AT107" i="1" s="1"/>
  <c r="AE107" i="20"/>
  <c r="D107" i="20" s="1"/>
  <c r="AE103" i="20"/>
  <c r="D103" i="20" s="1"/>
  <c r="AE99" i="20"/>
  <c r="D99" i="20" s="1"/>
  <c r="AG107" i="20"/>
  <c r="I107" i="20" s="1"/>
  <c r="AG103" i="20"/>
  <c r="I103" i="20" s="1"/>
  <c r="AG99" i="20"/>
  <c r="I99" i="20" s="1"/>
  <c r="BC99" i="20"/>
  <c r="AW97" i="20"/>
  <c r="V97" i="20" s="1"/>
  <c r="AW98" i="20"/>
  <c r="V98" i="20" s="1"/>
  <c r="BC104" i="20"/>
  <c r="AJ100" i="20"/>
  <c r="Q100" i="20" s="1"/>
  <c r="AX103" i="20"/>
  <c r="BE104" i="20"/>
  <c r="B105" i="20"/>
  <c r="AT105" i="1" s="1"/>
  <c r="AM105" i="20"/>
  <c r="AY105" i="1" s="1"/>
  <c r="BC107" i="20"/>
  <c r="K108" i="20"/>
  <c r="F109" i="20"/>
  <c r="AP113" i="20" s="1"/>
  <c r="AY109" i="20"/>
  <c r="AE110" i="20"/>
  <c r="AE106" i="20"/>
  <c r="D106" i="20" s="1"/>
  <c r="AE98" i="20"/>
  <c r="D98" i="20" s="1"/>
  <c r="AG110" i="20"/>
  <c r="AG106" i="20"/>
  <c r="I106" i="20" s="1"/>
  <c r="AG98" i="20"/>
  <c r="I98" i="20" s="1"/>
  <c r="BC84" i="20"/>
  <c r="F98" i="20"/>
  <c r="K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H109" i="20"/>
  <c r="J109" i="20" s="1"/>
  <c r="AH105" i="20"/>
  <c r="J105" i="20" s="1"/>
  <c r="AH101" i="20"/>
  <c r="J101" i="20" s="1"/>
  <c r="AH97" i="20"/>
  <c r="J97" i="20" s="1"/>
  <c r="BE99" i="20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G109" i="20"/>
  <c r="I109" i="20" s="1"/>
  <c r="AG105" i="20"/>
  <c r="I105" i="20" s="1"/>
  <c r="AG101" i="20"/>
  <c r="I101" i="20" s="1"/>
  <c r="BC85" i="20"/>
  <c r="BF90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U108" i="20"/>
  <c r="BA108" i="1" s="1"/>
  <c r="EF108" i="1" s="1"/>
  <c r="AF100" i="20"/>
  <c r="E100" i="20" s="1"/>
  <c r="AF96" i="20"/>
  <c r="E96" i="20" s="1"/>
  <c r="AH100" i="20"/>
  <c r="J100" i="20" s="1"/>
  <c r="AH96" i="20"/>
  <c r="J96" i="20" s="1"/>
  <c r="BB100" i="20"/>
  <c r="S98" i="20"/>
  <c r="AZ98" i="1" s="1"/>
  <c r="BC98" i="20"/>
  <c r="AM99" i="20"/>
  <c r="AY99" i="1" s="1"/>
  <c r="U105" i="20"/>
  <c r="BA105" i="1" s="1"/>
  <c r="EF105" i="1" s="1"/>
  <c r="AS107" i="20"/>
  <c r="X108" i="20"/>
  <c r="AN108" i="20" s="1"/>
  <c r="BD109" i="20"/>
  <c r="AE100" i="20"/>
  <c r="D100" i="20" s="1"/>
  <c r="AE96" i="20"/>
  <c r="D96" i="20" s="1"/>
  <c r="AG100" i="20"/>
  <c r="I100" i="20" s="1"/>
  <c r="AG96" i="20"/>
  <c r="I96" i="20" s="1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C27" i="20"/>
  <c r="BC28" i="20"/>
  <c r="BC29" i="20"/>
  <c r="BC30" i="20"/>
  <c r="BD32" i="20"/>
  <c r="BB31" i="20"/>
  <c r="BF31" i="20"/>
  <c r="BE12" i="20"/>
  <c r="BD42" i="20"/>
  <c r="BF41" i="20"/>
  <c r="BA17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E2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BF56" i="20"/>
  <c r="BD57" i="20"/>
  <c r="BB56" i="20"/>
  <c r="BF60" i="20"/>
  <c r="BD61" i="20"/>
  <c r="BB60" i="20"/>
  <c r="BE47" i="20"/>
  <c r="BC46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BE46" i="20"/>
  <c r="BC45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C69" i="20"/>
  <c r="BE70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E52" i="20"/>
  <c r="BC51" i="20"/>
  <c r="BC47" i="20"/>
  <c r="BF54" i="20"/>
  <c r="BD55" i="20"/>
  <c r="BB54" i="20"/>
  <c r="BC73" i="20"/>
  <c r="BE74" i="20"/>
  <c r="BC76" i="20"/>
  <c r="BE77" i="20"/>
  <c r="BF55" i="20"/>
  <c r="BD56" i="20"/>
  <c r="BB55" i="20"/>
  <c r="BB71" i="20"/>
  <c r="BF71" i="20"/>
  <c r="BD72" i="20"/>
  <c r="BF47" i="20"/>
  <c r="BD48" i="20"/>
  <c r="BC49" i="20"/>
  <c r="K60" i="20"/>
  <c r="R60" i="20"/>
  <c r="F60" i="20"/>
  <c r="K61" i="20"/>
  <c r="R61" i="20"/>
  <c r="F61" i="20"/>
  <c r="K62" i="20"/>
  <c r="R62" i="20"/>
  <c r="F62" i="20"/>
  <c r="K63" i="20"/>
  <c r="R63" i="20"/>
  <c r="F63" i="20"/>
  <c r="BC71" i="20"/>
  <c r="BE72" i="20"/>
  <c r="BE67" i="20"/>
  <c r="F80" i="20"/>
  <c r="K80" i="20"/>
  <c r="R80" i="20"/>
  <c r="BF48" i="20"/>
  <c r="BD49" i="20"/>
  <c r="BC50" i="20"/>
  <c r="BB70" i="20"/>
  <c r="BF70" i="20"/>
  <c r="BD71" i="20"/>
  <c r="BE69" i="20"/>
  <c r="BD73" i="20"/>
  <c r="BF49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R87" i="20"/>
  <c r="F87" i="20"/>
  <c r="AS108" i="20"/>
  <c r="AX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U107" i="20"/>
  <c r="BA107" i="1" s="1"/>
  <c r="EF107" i="1" s="1"/>
  <c r="B108" i="20"/>
  <c r="AT108" i="1" s="1"/>
  <c r="R107" i="20"/>
  <c r="BF78" i="20"/>
  <c r="BE79" i="20"/>
  <c r="F81" i="20"/>
  <c r="K90" i="20"/>
  <c r="R90" i="20"/>
  <c r="F82" i="20"/>
  <c r="K83" i="20"/>
  <c r="BD80" i="20"/>
  <c r="BB79" i="20"/>
  <c r="BD81" i="20"/>
  <c r="BB80" i="20"/>
  <c r="BD82" i="20"/>
  <c r="BB81" i="20"/>
  <c r="BD83" i="20"/>
  <c r="BB82" i="20"/>
  <c r="BD84" i="20"/>
  <c r="BB83" i="20"/>
  <c r="F83" i="20"/>
  <c r="BC80" i="20"/>
  <c r="F84" i="20"/>
  <c r="BE90" i="20"/>
  <c r="BC89" i="20"/>
  <c r="BC92" i="20"/>
  <c r="BE93" i="20"/>
  <c r="BB78" i="20"/>
  <c r="BE88" i="20"/>
  <c r="BC87" i="20"/>
  <c r="R83" i="20"/>
  <c r="BE91" i="20"/>
  <c r="BC90" i="20"/>
  <c r="BC93" i="20"/>
  <c r="BE94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BD85" i="20"/>
  <c r="BB84" i="20"/>
  <c r="BF80" i="20"/>
  <c r="BE89" i="20"/>
  <c r="BC88" i="20"/>
  <c r="R84" i="20"/>
  <c r="BC91" i="20"/>
  <c r="BE92" i="20"/>
  <c r="K91" i="20"/>
  <c r="F91" i="20"/>
  <c r="R91" i="20"/>
  <c r="K88" i="20"/>
  <c r="K89" i="20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BC97" i="20"/>
  <c r="F85" i="20"/>
  <c r="BB85" i="20"/>
  <c r="F86" i="20"/>
  <c r="BB86" i="20"/>
  <c r="R88" i="20"/>
  <c r="R89" i="20"/>
  <c r="BE97" i="20"/>
  <c r="BC96" i="20"/>
  <c r="BE95" i="20"/>
  <c r="X95" i="20"/>
  <c r="AN95" i="20" s="1"/>
  <c r="AS97" i="20"/>
  <c r="AY97" i="20"/>
  <c r="AX97" i="20"/>
  <c r="B97" i="20"/>
  <c r="AT97" i="1" s="1"/>
  <c r="U96" i="20"/>
  <c r="BA96" i="1" s="1"/>
  <c r="EF96" i="1" s="1"/>
  <c r="K96" i="20"/>
  <c r="AM96" i="20"/>
  <c r="AY96" i="1" s="1"/>
  <c r="R96" i="20"/>
  <c r="F96" i="20"/>
  <c r="AX96" i="20"/>
  <c r="B96" i="20"/>
  <c r="AT96" i="1" s="1"/>
  <c r="U95" i="20"/>
  <c r="BA95" i="1" s="1"/>
  <c r="EF95" i="1" s="1"/>
  <c r="K95" i="20"/>
  <c r="AM95" i="20"/>
  <c r="AY95" i="1" s="1"/>
  <c r="R95" i="20"/>
  <c r="F95" i="20"/>
  <c r="AY96" i="20"/>
  <c r="K94" i="20"/>
  <c r="R94" i="20"/>
  <c r="F94" i="20"/>
  <c r="BF101" i="20"/>
  <c r="BD102" i="20"/>
  <c r="K93" i="20"/>
  <c r="R93" i="20"/>
  <c r="F93" i="20"/>
  <c r="BF100" i="20"/>
  <c r="BD101" i="20"/>
  <c r="BC100" i="20"/>
  <c r="AI104" i="20"/>
  <c r="P104" i="20" s="1"/>
  <c r="S103" i="20"/>
  <c r="AZ103" i="1" s="1"/>
  <c r="B104" i="20"/>
  <c r="AT104" i="1" s="1"/>
  <c r="F103" i="20"/>
  <c r="AY104" i="20"/>
  <c r="R103" i="20"/>
  <c r="AX104" i="20"/>
  <c r="AM103" i="20"/>
  <c r="AY103" i="1" s="1"/>
  <c r="AS104" i="20"/>
  <c r="U103" i="20"/>
  <c r="BA103" i="1" s="1"/>
  <c r="EF103" i="1" s="1"/>
  <c r="K103" i="20"/>
  <c r="AJ104" i="20"/>
  <c r="Q104" i="20" s="1"/>
  <c r="BF92" i="20"/>
  <c r="BB92" i="20"/>
  <c r="BF93" i="20"/>
  <c r="BB93" i="20"/>
  <c r="BF94" i="20"/>
  <c r="BB94" i="20"/>
  <c r="BF95" i="20"/>
  <c r="BB95" i="20"/>
  <c r="K92" i="20"/>
  <c r="R92" i="20"/>
  <c r="F92" i="20"/>
  <c r="BF99" i="20"/>
  <c r="BD100" i="20"/>
  <c r="S95" i="20"/>
  <c r="AZ95" i="1" s="1"/>
  <c r="BE101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BE100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EF98" i="1" s="1"/>
  <c r="B99" i="20"/>
  <c r="AT99" i="1" s="1"/>
  <c r="K99" i="20"/>
  <c r="U99" i="20"/>
  <c r="BA99" i="1" s="1"/>
  <c r="AX99" i="20"/>
  <c r="B100" i="20"/>
  <c r="AT100" i="1" s="1"/>
  <c r="K100" i="20"/>
  <c r="U100" i="20"/>
  <c r="BA100" i="1" s="1"/>
  <c r="EF100" i="1" s="1"/>
  <c r="AX100" i="20"/>
  <c r="B101" i="20"/>
  <c r="AT101" i="1" s="1"/>
  <c r="K101" i="20"/>
  <c r="U101" i="20"/>
  <c r="BA101" i="1" s="1"/>
  <c r="EF101" i="1" s="1"/>
  <c r="AX101" i="20"/>
  <c r="B102" i="20"/>
  <c r="AT102" i="1" s="1"/>
  <c r="K102" i="20"/>
  <c r="U102" i="20"/>
  <c r="BA102" i="1" s="1"/>
  <c r="EF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B106" i="20"/>
  <c r="AT106" i="1" s="1"/>
  <c r="R106" i="20"/>
  <c r="AY107" i="20"/>
  <c r="AS109" i="20"/>
  <c r="AW109" i="20"/>
  <c r="V109" i="20" s="1"/>
  <c r="S108" i="20"/>
  <c r="AZ108" i="1" s="1"/>
  <c r="AM108" i="20"/>
  <c r="AY108" i="1" s="1"/>
  <c r="F108" i="20"/>
  <c r="U109" i="20"/>
  <c r="BA109" i="1" s="1"/>
  <c r="AJ109" i="20"/>
  <c r="Q109" i="20" s="1"/>
  <c r="BB108" i="20"/>
  <c r="BB107" i="20"/>
  <c r="AX17" i="19"/>
  <c r="F68" i="19"/>
  <c r="K80" i="19"/>
  <c r="AF103" i="19"/>
  <c r="E103" i="19" s="1"/>
  <c r="X105" i="19"/>
  <c r="AN105" i="19" s="1"/>
  <c r="AE107" i="19"/>
  <c r="D107" i="19" s="1"/>
  <c r="R68" i="19"/>
  <c r="K68" i="19"/>
  <c r="R74" i="19"/>
  <c r="F102" i="19"/>
  <c r="B104" i="19"/>
  <c r="V104" i="1" s="1"/>
  <c r="AW107" i="19"/>
  <c r="V107" i="19" s="1"/>
  <c r="B96" i="19"/>
  <c r="V96" i="1" s="1"/>
  <c r="B103" i="19"/>
  <c r="V103" i="1" s="1"/>
  <c r="X106" i="19"/>
  <c r="AN106" i="19" s="1"/>
  <c r="F88" i="18"/>
  <c r="U100" i="19"/>
  <c r="AC100" i="1" s="1"/>
  <c r="EE100" i="1" s="1"/>
  <c r="F103" i="19"/>
  <c r="AS104" i="19"/>
  <c r="AS106" i="19"/>
  <c r="B107" i="19"/>
  <c r="V107" i="1" s="1"/>
  <c r="R92" i="19"/>
  <c r="AE103" i="19"/>
  <c r="D103" i="19" s="1"/>
  <c r="K72" i="18"/>
  <c r="F78" i="18"/>
  <c r="BB28" i="19"/>
  <c r="R75" i="19"/>
  <c r="U99" i="19"/>
  <c r="AC99" i="1" s="1"/>
  <c r="AI101" i="19"/>
  <c r="P101" i="19" s="1"/>
  <c r="X103" i="19"/>
  <c r="AN103" i="19" s="1"/>
  <c r="X104" i="19"/>
  <c r="AN104" i="19" s="1"/>
  <c r="U105" i="19"/>
  <c r="AC105" i="1" s="1"/>
  <c r="EE105" i="1" s="1"/>
  <c r="U106" i="19"/>
  <c r="AC106" i="1" s="1"/>
  <c r="EE106" i="1" s="1"/>
  <c r="X107" i="19"/>
  <c r="AN107" i="19" s="1"/>
  <c r="AJ108" i="19"/>
  <c r="Q108" i="19" s="1"/>
  <c r="AX96" i="19"/>
  <c r="AX80" i="19"/>
  <c r="K81" i="19"/>
  <c r="AY108" i="19"/>
  <c r="AY76" i="19"/>
  <c r="AY56" i="19"/>
  <c r="AX92" i="19"/>
  <c r="K69" i="18"/>
  <c r="AJ108" i="18"/>
  <c r="Q108" i="18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AY104" i="19"/>
  <c r="BD76" i="19"/>
  <c r="B105" i="19"/>
  <c r="V105" i="1" s="1"/>
  <c r="AW105" i="19"/>
  <c r="V105" i="19" s="1"/>
  <c r="AX104" i="19"/>
  <c r="AX88" i="19"/>
  <c r="AX72" i="19"/>
  <c r="AY36" i="19"/>
  <c r="K82" i="18"/>
  <c r="R104" i="18"/>
  <c r="BD75" i="19"/>
  <c r="AY100" i="19"/>
  <c r="AY68" i="19"/>
  <c r="R61" i="19"/>
  <c r="F67" i="19"/>
  <c r="R70" i="19"/>
  <c r="U98" i="19"/>
  <c r="AC98" i="1" s="1"/>
  <c r="EE98" i="1" s="1"/>
  <c r="S107" i="19"/>
  <c r="AB107" i="1" s="1"/>
  <c r="X108" i="19"/>
  <c r="AN108" i="19" s="1"/>
  <c r="AX100" i="19"/>
  <c r="AX84" i="19"/>
  <c r="U104" i="19"/>
  <c r="AC104" i="1" s="1"/>
  <c r="U107" i="19"/>
  <c r="AC107" i="1" s="1"/>
  <c r="EE107" i="1" s="1"/>
  <c r="AI108" i="19"/>
  <c r="P108" i="19" s="1"/>
  <c r="AY60" i="19"/>
  <c r="AY21" i="19"/>
  <c r="F98" i="18"/>
  <c r="AH97" i="18"/>
  <c r="J97" i="18" s="1"/>
  <c r="AY10" i="19"/>
  <c r="AX10" i="19"/>
  <c r="F81" i="19"/>
  <c r="AY82" i="19"/>
  <c r="AX90" i="19"/>
  <c r="AX52" i="19"/>
  <c r="AX34" i="19"/>
  <c r="AX43" i="19"/>
  <c r="AY47" i="19"/>
  <c r="AY48" i="19"/>
  <c r="AX25" i="19"/>
  <c r="AX95" i="19"/>
  <c r="K78" i="18"/>
  <c r="R98" i="18"/>
  <c r="K63" i="19"/>
  <c r="AX87" i="19"/>
  <c r="AX64" i="19"/>
  <c r="F90" i="18"/>
  <c r="F91" i="18"/>
  <c r="R103" i="18"/>
  <c r="S107" i="18"/>
  <c r="R107" i="1" s="1"/>
  <c r="AE108" i="18"/>
  <c r="D108" i="18" s="1"/>
  <c r="AX16" i="19"/>
  <c r="AX27" i="19"/>
  <c r="AY29" i="19"/>
  <c r="AY41" i="19"/>
  <c r="AX42" i="19"/>
  <c r="AY49" i="19"/>
  <c r="AY79" i="19"/>
  <c r="AY28" i="19"/>
  <c r="AH101" i="18"/>
  <c r="J101" i="18" s="1"/>
  <c r="AY38" i="19"/>
  <c r="R71" i="18"/>
  <c r="F86" i="18"/>
  <c r="S99" i="18"/>
  <c r="R99" i="1" s="1"/>
  <c r="AJ107" i="18"/>
  <c r="Q107" i="18" s="1"/>
  <c r="AE104" i="18"/>
  <c r="D104" i="18" s="1"/>
  <c r="AX45" i="19"/>
  <c r="AY50" i="19"/>
  <c r="K66" i="19"/>
  <c r="AX44" i="19"/>
  <c r="AX37" i="19"/>
  <c r="AY57" i="19"/>
  <c r="K89" i="18"/>
  <c r="AM99" i="18"/>
  <c r="Q99" i="1" s="1"/>
  <c r="AE100" i="18"/>
  <c r="D100" i="18" s="1"/>
  <c r="AH109" i="18"/>
  <c r="J109" i="18" s="1"/>
  <c r="AY22" i="19"/>
  <c r="AX26" i="19"/>
  <c r="AY31" i="19"/>
  <c r="AX46" i="19"/>
  <c r="AY51" i="19"/>
  <c r="F66" i="19"/>
  <c r="AX67" i="19"/>
  <c r="R66" i="19"/>
  <c r="AY40" i="19"/>
  <c r="F76" i="18"/>
  <c r="AY99" i="18"/>
  <c r="AI104" i="18"/>
  <c r="P104" i="18" s="1"/>
  <c r="S108" i="18"/>
  <c r="R108" i="1" s="1"/>
  <c r="AE96" i="18"/>
  <c r="D96" i="18" s="1"/>
  <c r="AH105" i="18"/>
  <c r="J105" i="18" s="1"/>
  <c r="AY30" i="19"/>
  <c r="AY39" i="19"/>
  <c r="F64" i="19"/>
  <c r="K67" i="19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E109" i="19"/>
  <c r="D109" i="19" s="1"/>
  <c r="AY107" i="19"/>
  <c r="AY103" i="19"/>
  <c r="AY99" i="19"/>
  <c r="AY83" i="19"/>
  <c r="AY59" i="19"/>
  <c r="AY55" i="19"/>
  <c r="K64" i="19"/>
  <c r="K88" i="19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R67" i="19"/>
  <c r="R71" i="19"/>
  <c r="BE88" i="19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EE108" i="1" s="1"/>
  <c r="AW108" i="19"/>
  <c r="V108" i="19" s="1"/>
  <c r="AW109" i="19"/>
  <c r="V109" i="19" s="1"/>
  <c r="AY106" i="19"/>
  <c r="AY102" i="19"/>
  <c r="AY98" i="19"/>
  <c r="AY86" i="19"/>
  <c r="AY78" i="19"/>
  <c r="AY74" i="19"/>
  <c r="AY70" i="19"/>
  <c r="AY66" i="19"/>
  <c r="AY62" i="19"/>
  <c r="AY58" i="19"/>
  <c r="AY54" i="19"/>
  <c r="F60" i="19"/>
  <c r="R64" i="19"/>
  <c r="F65" i="19"/>
  <c r="K84" i="19"/>
  <c r="AJ97" i="19"/>
  <c r="Q97" i="19" s="1"/>
  <c r="U102" i="19"/>
  <c r="AC102" i="1" s="1"/>
  <c r="EE102" i="1" s="1"/>
  <c r="S104" i="19"/>
  <c r="AB104" i="1" s="1"/>
  <c r="AJ104" i="19"/>
  <c r="Q104" i="19" s="1"/>
  <c r="AI105" i="19"/>
  <c r="P105" i="19" s="1"/>
  <c r="AJ106" i="19"/>
  <c r="Q106" i="19" s="1"/>
  <c r="B109" i="19"/>
  <c r="V109" i="1" s="1"/>
  <c r="AJ110" i="19"/>
  <c r="AX106" i="19"/>
  <c r="AX98" i="19"/>
  <c r="AX94" i="19"/>
  <c r="K61" i="19"/>
  <c r="K65" i="19"/>
  <c r="R69" i="19"/>
  <c r="BC77" i="19"/>
  <c r="K87" i="19"/>
  <c r="K98" i="19"/>
  <c r="AG101" i="19"/>
  <c r="I101" i="19" s="1"/>
  <c r="X102" i="19"/>
  <c r="AN102" i="19" s="1"/>
  <c r="U103" i="19"/>
  <c r="AC103" i="1" s="1"/>
  <c r="EE103" i="1" s="1"/>
  <c r="S105" i="19"/>
  <c r="AB105" i="1" s="1"/>
  <c r="AJ105" i="19"/>
  <c r="Q105" i="19" s="1"/>
  <c r="S106" i="19"/>
  <c r="AB106" i="1" s="1"/>
  <c r="AE108" i="19"/>
  <c r="D108" i="19" s="1"/>
  <c r="AY109" i="19"/>
  <c r="AY105" i="19"/>
  <c r="AY101" i="19"/>
  <c r="AY97" i="19"/>
  <c r="AY81" i="19"/>
  <c r="AY77" i="19"/>
  <c r="AY73" i="19"/>
  <c r="AY69" i="19"/>
  <c r="AY61" i="19"/>
  <c r="BE71" i="19"/>
  <c r="BE77" i="19"/>
  <c r="BD79" i="19"/>
  <c r="AG108" i="19"/>
  <c r="AX109" i="19"/>
  <c r="AX93" i="19"/>
  <c r="AX89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B22" i="19"/>
  <c r="BF50" i="19"/>
  <c r="BF26" i="19"/>
  <c r="BD27" i="19"/>
  <c r="BB26" i="19"/>
  <c r="BF31" i="19"/>
  <c r="BB31" i="19"/>
  <c r="BD32" i="19"/>
  <c r="BA9" i="19"/>
  <c r="BA10" i="19" s="1"/>
  <c r="AZ10" i="19"/>
  <c r="BB11" i="19" s="1"/>
  <c r="BA13" i="19"/>
  <c r="BF22" i="19"/>
  <c r="AS10" i="19"/>
  <c r="AZ16" i="19"/>
  <c r="BD25" i="19"/>
  <c r="BB24" i="19"/>
  <c r="BF25" i="19"/>
  <c r="BD26" i="19"/>
  <c r="BB25" i="19"/>
  <c r="BF28" i="19"/>
  <c r="BD29" i="19"/>
  <c r="BE54" i="19"/>
  <c r="BC53" i="19"/>
  <c r="BB10" i="19"/>
  <c r="BA17" i="19"/>
  <c r="BE25" i="19"/>
  <c r="BC24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BF58" i="19"/>
  <c r="BD59" i="19"/>
  <c r="BB58" i="19"/>
  <c r="BE62" i="19"/>
  <c r="BC61" i="19"/>
  <c r="BF56" i="19"/>
  <c r="BD57" i="19"/>
  <c r="BB56" i="19"/>
  <c r="BE59" i="19"/>
  <c r="BC58" i="19"/>
  <c r="BD64" i="19"/>
  <c r="BF63" i="19"/>
  <c r="BB63" i="19"/>
  <c r="K62" i="19"/>
  <c r="F62" i="19"/>
  <c r="R62" i="19"/>
  <c r="BE57" i="19"/>
  <c r="BC56" i="19"/>
  <c r="BB60" i="19"/>
  <c r="BD61" i="19"/>
  <c r="BF60" i="19"/>
  <c r="BE64" i="19"/>
  <c r="BC63" i="19"/>
  <c r="BC60" i="19"/>
  <c r="BE61" i="19"/>
  <c r="BF55" i="19"/>
  <c r="BD56" i="19"/>
  <c r="BB55" i="19"/>
  <c r="BD63" i="19"/>
  <c r="BF62" i="19"/>
  <c r="BB62" i="19"/>
  <c r="BF64" i="19"/>
  <c r="BD65" i="19"/>
  <c r="BB64" i="19"/>
  <c r="BE56" i="19"/>
  <c r="BC55" i="19"/>
  <c r="BF59" i="19"/>
  <c r="BB59" i="19"/>
  <c r="BE63" i="19"/>
  <c r="BC62" i="19"/>
  <c r="BC64" i="19"/>
  <c r="BE65" i="19"/>
  <c r="F61" i="19"/>
  <c r="F63" i="19"/>
  <c r="BE67" i="19"/>
  <c r="BE69" i="19"/>
  <c r="K60" i="19"/>
  <c r="BC70" i="19"/>
  <c r="K78" i="19"/>
  <c r="R78" i="19"/>
  <c r="F78" i="19"/>
  <c r="R60" i="19"/>
  <c r="BC66" i="19"/>
  <c r="R63" i="19"/>
  <c r="BE72" i="19"/>
  <c r="BC71" i="19"/>
  <c r="K77" i="19"/>
  <c r="R77" i="19"/>
  <c r="F77" i="19"/>
  <c r="BE73" i="19"/>
  <c r="BC72" i="19"/>
  <c r="BC68" i="19"/>
  <c r="K75" i="19"/>
  <c r="F75" i="19"/>
  <c r="BC67" i="19"/>
  <c r="BD68" i="19"/>
  <c r="BF78" i="19"/>
  <c r="BB78" i="19"/>
  <c r="K74" i="19"/>
  <c r="F74" i="19"/>
  <c r="BE76" i="19"/>
  <c r="U79" i="19"/>
  <c r="AC79" i="1" s="1"/>
  <c r="K79" i="19"/>
  <c r="R79" i="19"/>
  <c r="F79" i="19"/>
  <c r="R82" i="19"/>
  <c r="K82" i="19"/>
  <c r="F82" i="19"/>
  <c r="BD66" i="19"/>
  <c r="BD67" i="19"/>
  <c r="BF77" i="19"/>
  <c r="BB77" i="19"/>
  <c r="K73" i="19"/>
  <c r="F73" i="19"/>
  <c r="BC78" i="19"/>
  <c r="BE79" i="19"/>
  <c r="BD78" i="19"/>
  <c r="F89" i="19"/>
  <c r="K89" i="19"/>
  <c r="R89" i="19"/>
  <c r="BF76" i="19"/>
  <c r="BB76" i="19"/>
  <c r="K72" i="19"/>
  <c r="F72" i="19"/>
  <c r="BE78" i="19"/>
  <c r="BF75" i="19"/>
  <c r="BB75" i="19"/>
  <c r="U71" i="19"/>
  <c r="AC71" i="1" s="1"/>
  <c r="EE71" i="1" s="1"/>
  <c r="K71" i="19"/>
  <c r="F71" i="19"/>
  <c r="BC76" i="19"/>
  <c r="R80" i="19"/>
  <c r="F80" i="19"/>
  <c r="BF68" i="19"/>
  <c r="BB68" i="19"/>
  <c r="BF74" i="19"/>
  <c r="BB74" i="19"/>
  <c r="K70" i="19"/>
  <c r="F70" i="19"/>
  <c r="R73" i="19"/>
  <c r="BF69" i="19"/>
  <c r="BB69" i="19"/>
  <c r="BF70" i="19"/>
  <c r="BB70" i="19"/>
  <c r="BF71" i="19"/>
  <c r="BB71" i="19"/>
  <c r="BF72" i="19"/>
  <c r="BB72" i="19"/>
  <c r="BF73" i="19"/>
  <c r="BB73" i="19"/>
  <c r="K69" i="19"/>
  <c r="F69" i="19"/>
  <c r="BD71" i="19"/>
  <c r="R72" i="19"/>
  <c r="BD74" i="19"/>
  <c r="U76" i="19"/>
  <c r="AC76" i="1" s="1"/>
  <c r="EE76" i="1" s="1"/>
  <c r="K76" i="19"/>
  <c r="R76" i="19"/>
  <c r="F76" i="19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BE86" i="19"/>
  <c r="R87" i="19"/>
  <c r="F87" i="19"/>
  <c r="BD97" i="19"/>
  <c r="BB96" i="19"/>
  <c r="BF96" i="19"/>
  <c r="BF95" i="19"/>
  <c r="BC80" i="19"/>
  <c r="BC81" i="19"/>
  <c r="BC82" i="19"/>
  <c r="BC83" i="19"/>
  <c r="BF79" i="19"/>
  <c r="BB80" i="19"/>
  <c r="R83" i="19"/>
  <c r="BE83" i="19"/>
  <c r="F91" i="19"/>
  <c r="K91" i="19"/>
  <c r="R91" i="19"/>
  <c r="BD96" i="19"/>
  <c r="BE80" i="19"/>
  <c r="BB81" i="19"/>
  <c r="BF83" i="19"/>
  <c r="R84" i="19"/>
  <c r="F84" i="19"/>
  <c r="U87" i="19"/>
  <c r="AC87" i="1" s="1"/>
  <c r="EE87" i="1" s="1"/>
  <c r="BE87" i="19"/>
  <c r="R88" i="19"/>
  <c r="F88" i="19"/>
  <c r="BC98" i="19"/>
  <c r="BE99" i="19"/>
  <c r="BF80" i="19"/>
  <c r="BE81" i="19"/>
  <c r="K85" i="19"/>
  <c r="BD95" i="19"/>
  <c r="R85" i="19"/>
  <c r="F85" i="19"/>
  <c r="F90" i="19"/>
  <c r="K90" i="19"/>
  <c r="R90" i="19"/>
  <c r="BB79" i="19"/>
  <c r="R81" i="19"/>
  <c r="BB82" i="19"/>
  <c r="F83" i="19"/>
  <c r="R86" i="19"/>
  <c r="F86" i="19"/>
  <c r="BC97" i="19"/>
  <c r="BE98" i="19"/>
  <c r="AH96" i="19"/>
  <c r="J96" i="19" s="1"/>
  <c r="AM95" i="19"/>
  <c r="AA95" i="1" s="1"/>
  <c r="R95" i="19"/>
  <c r="AG96" i="19"/>
  <c r="I96" i="19" s="1"/>
  <c r="F95" i="19"/>
  <c r="AS96" i="19"/>
  <c r="AI96" i="19"/>
  <c r="P96" i="19" s="1"/>
  <c r="K95" i="19"/>
  <c r="AF96" i="19"/>
  <c r="E96" i="19" s="1"/>
  <c r="AE96" i="19"/>
  <c r="D96" i="19" s="1"/>
  <c r="U95" i="19"/>
  <c r="AC95" i="1" s="1"/>
  <c r="EE95" i="1" s="1"/>
  <c r="AW96" i="19"/>
  <c r="V96" i="19" s="1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F94" i="19"/>
  <c r="K94" i="19"/>
  <c r="BE93" i="19"/>
  <c r="BE94" i="19"/>
  <c r="BB94" i="19"/>
  <c r="BC95" i="19"/>
  <c r="BE96" i="19"/>
  <c r="BC91" i="19"/>
  <c r="F93" i="19"/>
  <c r="K93" i="19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EE96" i="1" s="1"/>
  <c r="B97" i="19"/>
  <c r="V97" i="1" s="1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F92" i="19"/>
  <c r="K92" i="19"/>
  <c r="R93" i="19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EE101" i="1" s="1"/>
  <c r="AW102" i="19"/>
  <c r="V102" i="19" s="1"/>
  <c r="AE102" i="19"/>
  <c r="D102" i="19" s="1"/>
  <c r="S101" i="19"/>
  <c r="AB101" i="1" s="1"/>
  <c r="F101" i="19"/>
  <c r="AS102" i="19"/>
  <c r="AJ102" i="19"/>
  <c r="Q102" i="19" s="1"/>
  <c r="B102" i="19"/>
  <c r="V102" i="1" s="1"/>
  <c r="AI102" i="19"/>
  <c r="P102" i="19" s="1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EE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I106" i="19"/>
  <c r="P106" i="19" s="1"/>
  <c r="AI107" i="19"/>
  <c r="P107" i="19" s="1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F79" i="18"/>
  <c r="BC44" i="18"/>
  <c r="BD51" i="18"/>
  <c r="BD52" i="18"/>
  <c r="BF52" i="18"/>
  <c r="BC77" i="18"/>
  <c r="BE82" i="18"/>
  <c r="K79" i="18"/>
  <c r="R70" i="18"/>
  <c r="BC76" i="18"/>
  <c r="U76" i="18"/>
  <c r="S76" i="1" s="1"/>
  <c r="ED76" i="1" s="1"/>
  <c r="BE77" i="18"/>
  <c r="BD103" i="18"/>
  <c r="BE72" i="18"/>
  <c r="U70" i="18"/>
  <c r="S70" i="1" s="1"/>
  <c r="ED70" i="1" s="1"/>
  <c r="R72" i="18"/>
  <c r="BD90" i="18"/>
  <c r="BD86" i="18"/>
  <c r="BB98" i="18"/>
  <c r="BF72" i="18"/>
  <c r="BB74" i="18"/>
  <c r="F75" i="18"/>
  <c r="BE90" i="18"/>
  <c r="BB95" i="18"/>
  <c r="BC102" i="18"/>
  <c r="BD49" i="18"/>
  <c r="BE73" i="18"/>
  <c r="BD74" i="18"/>
  <c r="BE76" i="18"/>
  <c r="BB109" i="18"/>
  <c r="BC72" i="18"/>
  <c r="BD73" i="18"/>
  <c r="F77" i="18"/>
  <c r="BF85" i="18"/>
  <c r="K86" i="18"/>
  <c r="K91" i="18"/>
  <c r="BD92" i="18"/>
  <c r="R97" i="18"/>
  <c r="S100" i="18"/>
  <c r="R100" i="1" s="1"/>
  <c r="AY101" i="18"/>
  <c r="AE109" i="18"/>
  <c r="D109" i="18" s="1"/>
  <c r="AE101" i="18"/>
  <c r="D101" i="18" s="1"/>
  <c r="AE97" i="18"/>
  <c r="D97" i="18" s="1"/>
  <c r="AH110" i="18"/>
  <c r="AH106" i="18"/>
  <c r="J106" i="18" s="1"/>
  <c r="AH102" i="18"/>
  <c r="J102" i="18" s="1"/>
  <c r="AH98" i="18"/>
  <c r="J98" i="18" s="1"/>
  <c r="BC26" i="18"/>
  <c r="R67" i="18"/>
  <c r="BC71" i="18"/>
  <c r="BF73" i="18"/>
  <c r="R74" i="18"/>
  <c r="K77" i="18"/>
  <c r="BB84" i="18"/>
  <c r="K85" i="18"/>
  <c r="U95" i="18"/>
  <c r="S95" i="1" s="1"/>
  <c r="ED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G110" i="18"/>
  <c r="AG106" i="18"/>
  <c r="I106" i="18" s="1"/>
  <c r="AG102" i="18"/>
  <c r="I102" i="18" s="1"/>
  <c r="AG98" i="18"/>
  <c r="I98" i="18" s="1"/>
  <c r="BF86" i="18"/>
  <c r="F87" i="18"/>
  <c r="BB92" i="18"/>
  <c r="BB93" i="18"/>
  <c r="BB94" i="18"/>
  <c r="BB100" i="18"/>
  <c r="BE103" i="18"/>
  <c r="K98" i="18"/>
  <c r="AM100" i="18"/>
  <c r="Q100" i="1" s="1"/>
  <c r="S105" i="18"/>
  <c r="R105" i="1" s="1"/>
  <c r="AW108" i="18"/>
  <c r="V108" i="18" s="1"/>
  <c r="AF107" i="18"/>
  <c r="E107" i="18" s="1"/>
  <c r="AF103" i="18"/>
  <c r="E103" i="18" s="1"/>
  <c r="AF99" i="18"/>
  <c r="E99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J106" i="18"/>
  <c r="Q106" i="18" s="1"/>
  <c r="BF51" i="18"/>
  <c r="BB72" i="18"/>
  <c r="K68" i="18"/>
  <c r="BC79" i="18"/>
  <c r="BD88" i="18"/>
  <c r="BD91" i="18"/>
  <c r="K87" i="18"/>
  <c r="BB90" i="18"/>
  <c r="BD97" i="18"/>
  <c r="BD93" i="18"/>
  <c r="AY100" i="18"/>
  <c r="X105" i="18"/>
  <c r="AN105" i="18" s="1"/>
  <c r="AX108" i="18"/>
  <c r="AE107" i="18"/>
  <c r="D107" i="18" s="1"/>
  <c r="AE103" i="18"/>
  <c r="D103" i="18" s="1"/>
  <c r="AE99" i="18"/>
  <c r="D99" i="18" s="1"/>
  <c r="AH108" i="18"/>
  <c r="J108" i="18" s="1"/>
  <c r="AH104" i="18"/>
  <c r="J104" i="18" s="1"/>
  <c r="AH100" i="18"/>
  <c r="J100" i="18" s="1"/>
  <c r="AH96" i="18"/>
  <c r="J96" i="18" s="1"/>
  <c r="BC104" i="18"/>
  <c r="BE11" i="18"/>
  <c r="BE75" i="18"/>
  <c r="BE84" i="18"/>
  <c r="BF87" i="18"/>
  <c r="BB88" i="18"/>
  <c r="BF89" i="18"/>
  <c r="BD95" i="18"/>
  <c r="AF110" i="18"/>
  <c r="AF106" i="18"/>
  <c r="E106" i="18" s="1"/>
  <c r="AF102" i="18"/>
  <c r="E102" i="18" s="1"/>
  <c r="AF98" i="18"/>
  <c r="E98" i="18" s="1"/>
  <c r="AG108" i="18"/>
  <c r="I108" i="18" s="1"/>
  <c r="AG104" i="18"/>
  <c r="I104" i="18" s="1"/>
  <c r="AG100" i="18"/>
  <c r="I100" i="18" s="1"/>
  <c r="AS10" i="18"/>
  <c r="R68" i="18"/>
  <c r="BC75" i="18"/>
  <c r="K71" i="18"/>
  <c r="BE74" i="18"/>
  <c r="K76" i="18"/>
  <c r="BE78" i="18"/>
  <c r="K88" i="18"/>
  <c r="K90" i="18"/>
  <c r="BF90" i="18"/>
  <c r="BE102" i="18"/>
  <c r="F97" i="18"/>
  <c r="S98" i="18"/>
  <c r="R98" i="1" s="1"/>
  <c r="AM103" i="18"/>
  <c r="Q103" i="1" s="1"/>
  <c r="AM109" i="18"/>
  <c r="Q109" i="1" s="1"/>
  <c r="AE106" i="18"/>
  <c r="D106" i="18" s="1"/>
  <c r="AE98" i="18"/>
  <c r="D98" i="18" s="1"/>
  <c r="AH107" i="18"/>
  <c r="J107" i="18" s="1"/>
  <c r="AH103" i="18"/>
  <c r="J103" i="18" s="1"/>
  <c r="AH99" i="18"/>
  <c r="J99" i="18" s="1"/>
  <c r="BF10" i="18"/>
  <c r="BF48" i="18"/>
  <c r="K67" i="18"/>
  <c r="BD87" i="18"/>
  <c r="BD85" i="18"/>
  <c r="BF91" i="18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F105" i="18"/>
  <c r="E105" i="18" s="1"/>
  <c r="AG107" i="18"/>
  <c r="I107" i="18" s="1"/>
  <c r="AG99" i="18"/>
  <c r="I99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BE13" i="18"/>
  <c r="AZ21" i="18"/>
  <c r="BF22" i="18" s="1"/>
  <c r="BA13" i="18"/>
  <c r="BA17" i="18"/>
  <c r="BC28" i="18"/>
  <c r="BC29" i="18"/>
  <c r="BE29" i="18"/>
  <c r="F73" i="18"/>
  <c r="K73" i="18"/>
  <c r="R73" i="18"/>
  <c r="AZ55" i="18"/>
  <c r="BF57" i="18" s="1"/>
  <c r="BD55" i="18"/>
  <c r="BA29" i="18"/>
  <c r="BD41" i="18"/>
  <c r="BA44" i="18"/>
  <c r="AZ26" i="18"/>
  <c r="AZ27" i="18" s="1"/>
  <c r="AZ28" i="18" s="1"/>
  <c r="AZ29" i="18" s="1"/>
  <c r="AZ30" i="18" s="1"/>
  <c r="AZ31" i="18" s="1"/>
  <c r="AZ32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R69" i="18"/>
  <c r="BD83" i="18"/>
  <c r="BB82" i="18"/>
  <c r="BF82" i="18"/>
  <c r="BD84" i="18"/>
  <c r="BB83" i="18"/>
  <c r="BF83" i="18"/>
  <c r="BA56" i="18"/>
  <c r="BC57" i="18" s="1"/>
  <c r="F68" i="18"/>
  <c r="F72" i="18"/>
  <c r="U72" i="18"/>
  <c r="S72" i="1" s="1"/>
  <c r="ED72" i="1" s="1"/>
  <c r="F74" i="18"/>
  <c r="K74" i="18"/>
  <c r="R81" i="18"/>
  <c r="F81" i="18"/>
  <c r="K81" i="18"/>
  <c r="AZ58" i="18"/>
  <c r="F70" i="18"/>
  <c r="BC88" i="18"/>
  <c r="BE89" i="18"/>
  <c r="F67" i="18"/>
  <c r="F71" i="18"/>
  <c r="BD81" i="18"/>
  <c r="BB80" i="18"/>
  <c r="BF80" i="18"/>
  <c r="BD82" i="18"/>
  <c r="BB81" i="18"/>
  <c r="BE99" i="18"/>
  <c r="BC98" i="18"/>
  <c r="BC97" i="18"/>
  <c r="BE70" i="18"/>
  <c r="R75" i="18"/>
  <c r="BC80" i="18"/>
  <c r="R76" i="18"/>
  <c r="BC81" i="18"/>
  <c r="R77" i="18"/>
  <c r="BC82" i="18"/>
  <c r="R78" i="18"/>
  <c r="BC83" i="18"/>
  <c r="R79" i="18"/>
  <c r="R82" i="18"/>
  <c r="F82" i="18"/>
  <c r="K83" i="18"/>
  <c r="BE83" i="18"/>
  <c r="BC89" i="18"/>
  <c r="R83" i="18"/>
  <c r="F83" i="18"/>
  <c r="BC91" i="18"/>
  <c r="BE92" i="18"/>
  <c r="R84" i="18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R85" i="18"/>
  <c r="F85" i="18"/>
  <c r="AW97" i="18"/>
  <c r="V97" i="18" s="1"/>
  <c r="AJ97" i="18"/>
  <c r="Q97" i="18" s="1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ED96" i="1" s="1"/>
  <c r="AI97" i="18"/>
  <c r="P97" i="18" s="1"/>
  <c r="S96" i="18"/>
  <c r="R96" i="1" s="1"/>
  <c r="BC78" i="18"/>
  <c r="BE79" i="18"/>
  <c r="BC85" i="18"/>
  <c r="BE86" i="18"/>
  <c r="BB73" i="18"/>
  <c r="K80" i="18"/>
  <c r="BE80" i="18"/>
  <c r="BC86" i="18"/>
  <c r="BE87" i="18"/>
  <c r="AX103" i="18"/>
  <c r="B103" i="18"/>
  <c r="L103" i="1" s="1"/>
  <c r="AW103" i="18"/>
  <c r="V103" i="18" s="1"/>
  <c r="U102" i="18"/>
  <c r="S102" i="1" s="1"/>
  <c r="ED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J103" i="18"/>
  <c r="Q103" i="18" s="1"/>
  <c r="R80" i="18"/>
  <c r="F80" i="18"/>
  <c r="BC87" i="18"/>
  <c r="BE88" i="18"/>
  <c r="BC90" i="18"/>
  <c r="BE91" i="18"/>
  <c r="BC93" i="18"/>
  <c r="BE94" i="18"/>
  <c r="BE100" i="18"/>
  <c r="BC99" i="18"/>
  <c r="X95" i="18"/>
  <c r="AN95" i="18" s="1"/>
  <c r="R93" i="18"/>
  <c r="F93" i="18"/>
  <c r="K93" i="18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R94" i="18"/>
  <c r="F94" i="18"/>
  <c r="K94" i="18"/>
  <c r="BB87" i="18"/>
  <c r="BB89" i="18"/>
  <c r="R92" i="18"/>
  <c r="F92" i="18"/>
  <c r="K92" i="18"/>
  <c r="BE98" i="18"/>
  <c r="AW96" i="18"/>
  <c r="V96" i="18" s="1"/>
  <c r="AJ96" i="18"/>
  <c r="Q96" i="18" s="1"/>
  <c r="AS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ED101" i="1" s="1"/>
  <c r="K101" i="18"/>
  <c r="AW102" i="18"/>
  <c r="V102" i="18" s="1"/>
  <c r="AJ102" i="18"/>
  <c r="Q102" i="18" s="1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R87" i="18"/>
  <c r="R88" i="18"/>
  <c r="R89" i="18"/>
  <c r="R90" i="18"/>
  <c r="R91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J98" i="18"/>
  <c r="Q98" i="18" s="1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ED98" i="1" s="1"/>
  <c r="AW99" i="18"/>
  <c r="V99" i="18" s="1"/>
  <c r="AJ99" i="18"/>
  <c r="Q99" i="18" s="1"/>
  <c r="AS99" i="18"/>
  <c r="X98" i="18"/>
  <c r="AN98" i="18" s="1"/>
  <c r="AX100" i="18"/>
  <c r="B100" i="18"/>
  <c r="L100" i="1" s="1"/>
  <c r="U99" i="18"/>
  <c r="S99" i="1" s="1"/>
  <c r="K99" i="18"/>
  <c r="AW100" i="18"/>
  <c r="V100" i="18" s="1"/>
  <c r="AJ100" i="18"/>
  <c r="Q100" i="18" s="1"/>
  <c r="AS100" i="18"/>
  <c r="X99" i="18"/>
  <c r="AN99" i="18" s="1"/>
  <c r="AX101" i="18"/>
  <c r="B101" i="18"/>
  <c r="L101" i="1" s="1"/>
  <c r="U100" i="18"/>
  <c r="S100" i="1" s="1"/>
  <c r="ED100" i="1" s="1"/>
  <c r="K100" i="18"/>
  <c r="AW101" i="18"/>
  <c r="V101" i="18" s="1"/>
  <c r="AJ101" i="18"/>
  <c r="Q101" i="18" s="1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ED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ED105" i="1" s="1"/>
  <c r="K105" i="18"/>
  <c r="F106" i="18"/>
  <c r="AX107" i="18"/>
  <c r="B107" i="18"/>
  <c r="L107" i="1" s="1"/>
  <c r="U106" i="18"/>
  <c r="S106" i="1" s="1"/>
  <c r="ED106" i="1" s="1"/>
  <c r="K106" i="18"/>
  <c r="AW106" i="18"/>
  <c r="V106" i="18" s="1"/>
  <c r="AS108" i="18"/>
  <c r="F107" i="18"/>
  <c r="B108" i="18"/>
  <c r="L108" i="1" s="1"/>
  <c r="U107" i="18"/>
  <c r="S107" i="1" s="1"/>
  <c r="ED107" i="1" s="1"/>
  <c r="K107" i="18"/>
  <c r="AW107" i="18"/>
  <c r="V107" i="18" s="1"/>
  <c r="AS109" i="18"/>
  <c r="AM108" i="18"/>
  <c r="Q108" i="1" s="1"/>
  <c r="F108" i="18"/>
  <c r="AY109" i="18"/>
  <c r="AJ109" i="18"/>
  <c r="Q109" i="18" s="1"/>
  <c r="U108" i="18"/>
  <c r="S108" i="1" s="1"/>
  <c r="ED108" i="1" s="1"/>
  <c r="K108" i="18"/>
  <c r="AY108" i="18"/>
  <c r="S103" i="18"/>
  <c r="R103" i="1" s="1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U109" i="18"/>
  <c r="S109" i="1" s="1"/>
  <c r="AI109" i="18"/>
  <c r="P109" i="18" s="1"/>
  <c r="AX109" i="18"/>
  <c r="E5" i="1"/>
  <c r="D5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BA10" i="21" l="1"/>
  <c r="BC13" i="21" s="1"/>
  <c r="AB86" i="22"/>
  <c r="AB85" i="22"/>
  <c r="AC71" i="18"/>
  <c r="AD70" i="21"/>
  <c r="BL74" i="23"/>
  <c r="AY74" i="23" s="1"/>
  <c r="AB99" i="21"/>
  <c r="CE73" i="1"/>
  <c r="AS74" i="23"/>
  <c r="AV74" i="23"/>
  <c r="BJ74" i="23"/>
  <c r="BH74" i="23"/>
  <c r="AD109" i="21"/>
  <c r="AD110" i="20"/>
  <c r="AB104" i="20"/>
  <c r="AC72" i="22"/>
  <c r="AB72" i="22"/>
  <c r="AC72" i="20"/>
  <c r="AC73" i="20"/>
  <c r="AB73" i="22"/>
  <c r="AC88" i="19"/>
  <c r="AB103" i="20"/>
  <c r="AD101" i="20"/>
  <c r="AC77" i="18"/>
  <c r="AC86" i="18"/>
  <c r="AR70" i="21"/>
  <c r="AB65" i="21"/>
  <c r="ED99" i="1"/>
  <c r="CJ99" i="1"/>
  <c r="ED109" i="1"/>
  <c r="CJ109" i="1"/>
  <c r="ED104" i="1"/>
  <c r="CJ104" i="1"/>
  <c r="EE109" i="1"/>
  <c r="CK109" i="1"/>
  <c r="EE99" i="1"/>
  <c r="CK99" i="1"/>
  <c r="EH109" i="1"/>
  <c r="CN109" i="1"/>
  <c r="EF109" i="1"/>
  <c r="CL109" i="1"/>
  <c r="EE79" i="1"/>
  <c r="CK79" i="1"/>
  <c r="EF104" i="1"/>
  <c r="CL104" i="1"/>
  <c r="EF99" i="1"/>
  <c r="CL99" i="1"/>
  <c r="EE104" i="1"/>
  <c r="CK104" i="1"/>
  <c r="EH99" i="1"/>
  <c r="CN99" i="1"/>
  <c r="EH104" i="1"/>
  <c r="CN104" i="1"/>
  <c r="AD96" i="19"/>
  <c r="D96" i="22"/>
  <c r="AK96" i="22" s="1"/>
  <c r="V105" i="22"/>
  <c r="AD80" i="20"/>
  <c r="V100" i="22"/>
  <c r="D98" i="22"/>
  <c r="D108" i="22"/>
  <c r="V109" i="22"/>
  <c r="AD88" i="22"/>
  <c r="D104" i="22"/>
  <c r="AK104" i="22" s="1"/>
  <c r="V103" i="22"/>
  <c r="AR112" i="22"/>
  <c r="AD85" i="22"/>
  <c r="V107" i="22"/>
  <c r="AD109" i="22"/>
  <c r="D106" i="22"/>
  <c r="AK106" i="22" s="1"/>
  <c r="V102" i="22"/>
  <c r="V99" i="22"/>
  <c r="V98" i="22"/>
  <c r="V108" i="22"/>
  <c r="D107" i="22"/>
  <c r="AK107" i="22" s="1"/>
  <c r="V106" i="22"/>
  <c r="V104" i="22"/>
  <c r="D105" i="22"/>
  <c r="AK105" i="22" s="1"/>
  <c r="D97" i="22"/>
  <c r="AK97" i="22" s="1"/>
  <c r="D100" i="22"/>
  <c r="AK100" i="22" s="1"/>
  <c r="V96" i="22"/>
  <c r="D102" i="22"/>
  <c r="AK102" i="22" s="1"/>
  <c r="V97" i="22"/>
  <c r="AD96" i="22"/>
  <c r="AD97" i="22"/>
  <c r="AD100" i="21"/>
  <c r="AR100" i="21"/>
  <c r="AR101" i="21"/>
  <c r="AB82" i="22"/>
  <c r="AK97" i="20"/>
  <c r="AC90" i="22"/>
  <c r="AD106" i="22"/>
  <c r="AR102" i="20"/>
  <c r="AL100" i="20"/>
  <c r="BC14" i="21"/>
  <c r="BH99" i="22"/>
  <c r="AL98" i="20"/>
  <c r="BD28" i="21"/>
  <c r="BE12" i="21"/>
  <c r="BE14" i="21"/>
  <c r="BD27" i="21"/>
  <c r="AC74" i="22"/>
  <c r="AL97" i="22"/>
  <c r="AK101" i="22"/>
  <c r="AL109" i="22"/>
  <c r="AL104" i="22"/>
  <c r="AL96" i="22"/>
  <c r="AL105" i="22"/>
  <c r="AL98" i="22"/>
  <c r="AK99" i="22"/>
  <c r="AK109" i="22"/>
  <c r="AL101" i="22"/>
  <c r="AL106" i="22"/>
  <c r="E103" i="22"/>
  <c r="AL103" i="22" s="1"/>
  <c r="E100" i="22"/>
  <c r="AL100" i="22" s="1"/>
  <c r="E108" i="22"/>
  <c r="AL108" i="22" s="1"/>
  <c r="E99" i="22"/>
  <c r="AL99" i="22" s="1"/>
  <c r="E107" i="22"/>
  <c r="AL107" i="22" s="1"/>
  <c r="E102" i="22"/>
  <c r="AL102" i="22" s="1"/>
  <c r="D103" i="22"/>
  <c r="AK103" i="22" s="1"/>
  <c r="AZ22" i="22"/>
  <c r="BF26" i="22" s="1"/>
  <c r="Y9" i="22"/>
  <c r="Y10" i="22" s="1"/>
  <c r="BL109" i="22"/>
  <c r="P108" i="22"/>
  <c r="P98" i="22"/>
  <c r="AK105" i="21"/>
  <c r="Y9" i="21"/>
  <c r="AL97" i="21"/>
  <c r="AL102" i="21"/>
  <c r="AL98" i="21"/>
  <c r="AK100" i="21"/>
  <c r="AL108" i="21"/>
  <c r="AK102" i="21"/>
  <c r="AK97" i="21"/>
  <c r="AL105" i="21"/>
  <c r="AL99" i="21"/>
  <c r="AK98" i="21"/>
  <c r="AL101" i="21"/>
  <c r="AL103" i="21"/>
  <c r="AK99" i="21"/>
  <c r="AL100" i="21"/>
  <c r="AL106" i="21"/>
  <c r="AK101" i="21"/>
  <c r="AL109" i="21"/>
  <c r="AK103" i="21"/>
  <c r="AK106" i="21"/>
  <c r="AK109" i="21"/>
  <c r="AL107" i="21"/>
  <c r="AL104" i="21"/>
  <c r="AL96" i="21"/>
  <c r="AK108" i="21"/>
  <c r="AK107" i="21"/>
  <c r="AK104" i="21"/>
  <c r="AK96" i="21"/>
  <c r="BF26" i="21"/>
  <c r="BB27" i="21"/>
  <c r="BF25" i="21"/>
  <c r="BD26" i="21"/>
  <c r="BB26" i="21"/>
  <c r="BB25" i="21"/>
  <c r="AL96" i="20"/>
  <c r="AK101" i="20"/>
  <c r="AK100" i="20"/>
  <c r="AL101" i="20"/>
  <c r="AK99" i="20"/>
  <c r="AL109" i="20"/>
  <c r="AK107" i="20"/>
  <c r="AL104" i="20"/>
  <c r="AL106" i="20"/>
  <c r="AK105" i="20"/>
  <c r="AL108" i="20"/>
  <c r="AK109" i="20"/>
  <c r="AK102" i="20"/>
  <c r="AK104" i="20"/>
  <c r="AL107" i="20"/>
  <c r="AL103" i="20"/>
  <c r="AL99" i="20"/>
  <c r="AK96" i="20"/>
  <c r="AL97" i="20"/>
  <c r="AK98" i="20"/>
  <c r="AK108" i="20"/>
  <c r="AK106" i="20"/>
  <c r="AL102" i="20"/>
  <c r="AL105" i="20"/>
  <c r="AK103" i="20"/>
  <c r="Z9" i="20"/>
  <c r="H9" i="20" s="1"/>
  <c r="H8" i="20"/>
  <c r="AY10" i="20"/>
  <c r="AX10" i="20"/>
  <c r="AZ20" i="20"/>
  <c r="BF21" i="20" s="1"/>
  <c r="H7" i="20"/>
  <c r="O8" i="20"/>
  <c r="O9" i="20"/>
  <c r="AD83" i="20"/>
  <c r="AK102" i="19"/>
  <c r="AL101" i="19"/>
  <c r="AL109" i="19"/>
  <c r="AK99" i="19"/>
  <c r="AK96" i="19"/>
  <c r="AL99" i="19"/>
  <c r="AK109" i="19"/>
  <c r="AL104" i="19"/>
  <c r="AK98" i="19"/>
  <c r="AK107" i="19"/>
  <c r="AK101" i="19"/>
  <c r="AL105" i="19"/>
  <c r="AK103" i="19"/>
  <c r="AL108" i="19"/>
  <c r="AK100" i="19"/>
  <c r="AK105" i="19"/>
  <c r="AL98" i="19"/>
  <c r="AL97" i="19"/>
  <c r="AK104" i="19"/>
  <c r="AL102" i="19"/>
  <c r="AK97" i="19"/>
  <c r="AL107" i="19"/>
  <c r="AL103" i="19"/>
  <c r="AL100" i="19"/>
  <c r="AL96" i="19"/>
  <c r="AL106" i="19"/>
  <c r="AK106" i="19"/>
  <c r="Z9" i="19"/>
  <c r="BI109" i="19"/>
  <c r="I108" i="19"/>
  <c r="AK108" i="19" s="1"/>
  <c r="AL101" i="18"/>
  <c r="AK102" i="18"/>
  <c r="AL109" i="18"/>
  <c r="AL97" i="18"/>
  <c r="AL98" i="18"/>
  <c r="AK103" i="18"/>
  <c r="AL108" i="18"/>
  <c r="AK104" i="18"/>
  <c r="AK105" i="18"/>
  <c r="AL105" i="18"/>
  <c r="AL102" i="18"/>
  <c r="AK107" i="18"/>
  <c r="AK108" i="18"/>
  <c r="AL106" i="18"/>
  <c r="AK96" i="18"/>
  <c r="AK98" i="18"/>
  <c r="AL99" i="18"/>
  <c r="AK97" i="18"/>
  <c r="AK106" i="18"/>
  <c r="AL103" i="18"/>
  <c r="AL96" i="18"/>
  <c r="AK101" i="18"/>
  <c r="AL107" i="18"/>
  <c r="AL100" i="18"/>
  <c r="AK109" i="18"/>
  <c r="AK100" i="18"/>
  <c r="AK99" i="18"/>
  <c r="AL104" i="18"/>
  <c r="BB33" i="18"/>
  <c r="AG10" i="18"/>
  <c r="I10" i="18" s="1"/>
  <c r="BF32" i="18"/>
  <c r="BB32" i="18"/>
  <c r="AC69" i="18"/>
  <c r="AB80" i="20"/>
  <c r="AP112" i="19"/>
  <c r="AC85" i="22"/>
  <c r="AQ85" i="22"/>
  <c r="AQ66" i="21"/>
  <c r="AC107" i="19"/>
  <c r="AC69" i="19"/>
  <c r="AB77" i="22"/>
  <c r="AB103" i="22"/>
  <c r="AD68" i="19"/>
  <c r="AD67" i="19"/>
  <c r="AB99" i="18"/>
  <c r="AC108" i="19"/>
  <c r="AQ74" i="20"/>
  <c r="AQ75" i="20"/>
  <c r="AP111" i="21"/>
  <c r="AQ113" i="21"/>
  <c r="AC74" i="20"/>
  <c r="AQ69" i="19"/>
  <c r="AC88" i="20"/>
  <c r="AC80" i="20"/>
  <c r="AQ77" i="20"/>
  <c r="AC77" i="20"/>
  <c r="AC108" i="20"/>
  <c r="AC107" i="20"/>
  <c r="AD63" i="19"/>
  <c r="AD77" i="19"/>
  <c r="BG107" i="19"/>
  <c r="AC70" i="19"/>
  <c r="AP105" i="22"/>
  <c r="AR104" i="20"/>
  <c r="AP75" i="20"/>
  <c r="AB73" i="20"/>
  <c r="AD88" i="20"/>
  <c r="AC84" i="22"/>
  <c r="AP70" i="19"/>
  <c r="AC64" i="21"/>
  <c r="BG99" i="21"/>
  <c r="AQ82" i="21"/>
  <c r="AB79" i="20"/>
  <c r="AQ71" i="20"/>
  <c r="AC66" i="19"/>
  <c r="AB67" i="22"/>
  <c r="BJ109" i="22"/>
  <c r="AB64" i="21"/>
  <c r="AQ84" i="21"/>
  <c r="AP109" i="19"/>
  <c r="AC76" i="20"/>
  <c r="AR69" i="19"/>
  <c r="AC75" i="20"/>
  <c r="AC70" i="18"/>
  <c r="AQ72" i="20"/>
  <c r="AR97" i="22"/>
  <c r="AD95" i="22"/>
  <c r="AB78" i="20"/>
  <c r="AD73" i="18"/>
  <c r="AD72" i="18"/>
  <c r="AC68" i="19"/>
  <c r="AB99" i="22"/>
  <c r="AC66" i="20"/>
  <c r="AC83" i="20"/>
  <c r="AQ104" i="19"/>
  <c r="AB107" i="19"/>
  <c r="AC89" i="19"/>
  <c r="BG97" i="21"/>
  <c r="AC91" i="18"/>
  <c r="AD100" i="22"/>
  <c r="AC90" i="18"/>
  <c r="BG99" i="20"/>
  <c r="AB108" i="19"/>
  <c r="AC103" i="19"/>
  <c r="AB90" i="18"/>
  <c r="AQ85" i="20"/>
  <c r="AP66" i="21"/>
  <c r="AQ90" i="19"/>
  <c r="AC106" i="19"/>
  <c r="BK109" i="21"/>
  <c r="AC102" i="19"/>
  <c r="AB63" i="21"/>
  <c r="AR102" i="22"/>
  <c r="AC80" i="18"/>
  <c r="BG106" i="19"/>
  <c r="AQ91" i="19"/>
  <c r="AB102" i="20"/>
  <c r="AB99" i="20"/>
  <c r="AP80" i="20"/>
  <c r="AD100" i="18"/>
  <c r="AD99" i="18"/>
  <c r="AB104" i="19"/>
  <c r="AC82" i="19"/>
  <c r="AR103" i="20"/>
  <c r="AB84" i="22"/>
  <c r="AD72" i="19"/>
  <c r="AD70" i="19"/>
  <c r="AB66" i="20"/>
  <c r="AQ67" i="19"/>
  <c r="AB80" i="18"/>
  <c r="AB69" i="19"/>
  <c r="AC67" i="20"/>
  <c r="AB89" i="18"/>
  <c r="AD103" i="20"/>
  <c r="AD102" i="20"/>
  <c r="AC81" i="21"/>
  <c r="AB105" i="19"/>
  <c r="AP104" i="20"/>
  <c r="AB68" i="20"/>
  <c r="AC99" i="20"/>
  <c r="AP101" i="20"/>
  <c r="AQ110" i="20"/>
  <c r="AD87" i="20"/>
  <c r="AQ83" i="21"/>
  <c r="BB12" i="22"/>
  <c r="AP73" i="20"/>
  <c r="AR101" i="20"/>
  <c r="BI100" i="1"/>
  <c r="BI95" i="1"/>
  <c r="BI107" i="1"/>
  <c r="BI109" i="1"/>
  <c r="AR72" i="19"/>
  <c r="BI101" i="1"/>
  <c r="BK100" i="19"/>
  <c r="AB109" i="19"/>
  <c r="AP110" i="19"/>
  <c r="AC67" i="19"/>
  <c r="AQ68" i="19"/>
  <c r="AD99" i="20"/>
  <c r="BJ109" i="1"/>
  <c r="BJ106" i="1"/>
  <c r="BK103" i="1"/>
  <c r="EG103" i="1" s="1"/>
  <c r="BD96" i="1"/>
  <c r="BK99" i="1"/>
  <c r="AD98" i="21"/>
  <c r="BJ107" i="1"/>
  <c r="BK77" i="1"/>
  <c r="EG77" i="1" s="1"/>
  <c r="BJ101" i="1"/>
  <c r="BD98" i="1"/>
  <c r="AP111" i="19"/>
  <c r="AD71" i="19"/>
  <c r="AR109" i="20"/>
  <c r="AB72" i="20"/>
  <c r="BD108" i="1"/>
  <c r="BK109" i="1"/>
  <c r="BK102" i="1"/>
  <c r="EG102" i="1" s="1"/>
  <c r="BG98" i="21"/>
  <c r="BK104" i="1"/>
  <c r="BJ105" i="1"/>
  <c r="BD104" i="1"/>
  <c r="AP102" i="21"/>
  <c r="BD100" i="1"/>
  <c r="BD97" i="1"/>
  <c r="AD97" i="21"/>
  <c r="BK63" i="1"/>
  <c r="EG63" i="1" s="1"/>
  <c r="AP81" i="20"/>
  <c r="BJ100" i="1"/>
  <c r="BD102" i="1"/>
  <c r="BJ103" i="1"/>
  <c r="BI98" i="1"/>
  <c r="BK88" i="1"/>
  <c r="EG88" i="1" s="1"/>
  <c r="AD69" i="19"/>
  <c r="AC65" i="19"/>
  <c r="AD105" i="18"/>
  <c r="AQ68" i="20"/>
  <c r="AQ76" i="20"/>
  <c r="BK107" i="1"/>
  <c r="EG107" i="1" s="1"/>
  <c r="BD105" i="1"/>
  <c r="BK100" i="1"/>
  <c r="EG100" i="1" s="1"/>
  <c r="BI105" i="1"/>
  <c r="BJ99" i="1"/>
  <c r="BI103" i="1"/>
  <c r="BK62" i="1"/>
  <c r="EG62" i="1" s="1"/>
  <c r="BJ96" i="1"/>
  <c r="BJ97" i="1"/>
  <c r="BG12" i="22"/>
  <c r="BJ102" i="1"/>
  <c r="BK95" i="1"/>
  <c r="EG95" i="1" s="1"/>
  <c r="BI106" i="1"/>
  <c r="AP104" i="21"/>
  <c r="BD103" i="1"/>
  <c r="BD101" i="1"/>
  <c r="BK96" i="1"/>
  <c r="EG96" i="1" s="1"/>
  <c r="BI96" i="1"/>
  <c r="BD99" i="1"/>
  <c r="BK108" i="1"/>
  <c r="EG108" i="1" s="1"/>
  <c r="BJ104" i="1"/>
  <c r="AB106" i="19"/>
  <c r="BG105" i="19"/>
  <c r="AB70" i="19"/>
  <c r="BK106" i="1"/>
  <c r="EG106" i="1" s="1"/>
  <c r="BI102" i="1"/>
  <c r="BK105" i="1"/>
  <c r="EG105" i="1" s="1"/>
  <c r="BI99" i="1"/>
  <c r="BG22" i="22"/>
  <c r="BG21" i="22"/>
  <c r="AP70" i="20"/>
  <c r="AP92" i="20"/>
  <c r="BK97" i="1"/>
  <c r="EG97" i="1" s="1"/>
  <c r="BD107" i="1"/>
  <c r="BD106" i="1"/>
  <c r="BK98" i="1"/>
  <c r="EG98" i="1" s="1"/>
  <c r="BI108" i="1"/>
  <c r="BI104" i="1"/>
  <c r="BI97" i="1"/>
  <c r="BG11" i="22"/>
  <c r="BG10" i="22"/>
  <c r="BK101" i="1"/>
  <c r="EG101" i="1" s="1"/>
  <c r="BG20" i="22"/>
  <c r="AP69" i="22"/>
  <c r="AD79" i="22"/>
  <c r="AQ91" i="22"/>
  <c r="AD83" i="22"/>
  <c r="AC87" i="22"/>
  <c r="AR81" i="22"/>
  <c r="AD80" i="22"/>
  <c r="AP80" i="22"/>
  <c r="AB100" i="22"/>
  <c r="AR80" i="22"/>
  <c r="AB88" i="22"/>
  <c r="AC89" i="22"/>
  <c r="AC73" i="22"/>
  <c r="AQ72" i="22"/>
  <c r="AP108" i="22"/>
  <c r="AQ89" i="22"/>
  <c r="AC91" i="22"/>
  <c r="BH107" i="22"/>
  <c r="AB107" i="22"/>
  <c r="AR106" i="22"/>
  <c r="BH105" i="22"/>
  <c r="AD111" i="22"/>
  <c r="AB106" i="22"/>
  <c r="AP87" i="22"/>
  <c r="AC71" i="22"/>
  <c r="AB87" i="22"/>
  <c r="AR103" i="22"/>
  <c r="AD101" i="22"/>
  <c r="AP88" i="22"/>
  <c r="AP89" i="22"/>
  <c r="AC70" i="22"/>
  <c r="BJ108" i="22"/>
  <c r="AQ93" i="22"/>
  <c r="AR111" i="22"/>
  <c r="AQ75" i="22"/>
  <c r="AQ74" i="22"/>
  <c r="AC66" i="22"/>
  <c r="AC86" i="22"/>
  <c r="AB78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D102" i="22"/>
  <c r="AD78" i="22"/>
  <c r="AD104" i="22"/>
  <c r="AP97" i="22"/>
  <c r="AR84" i="22"/>
  <c r="AB98" i="22"/>
  <c r="BL107" i="22"/>
  <c r="BH106" i="22"/>
  <c r="AB80" i="22"/>
  <c r="AD105" i="22"/>
  <c r="AB81" i="22"/>
  <c r="AP82" i="22"/>
  <c r="AD99" i="22"/>
  <c r="AP113" i="22"/>
  <c r="AR108" i="22"/>
  <c r="AC92" i="22"/>
  <c r="AR82" i="22"/>
  <c r="AP74" i="22"/>
  <c r="AB95" i="22"/>
  <c r="AD107" i="22"/>
  <c r="AR109" i="22"/>
  <c r="AB97" i="22"/>
  <c r="AD81" i="22"/>
  <c r="AP99" i="22"/>
  <c r="AQ92" i="22"/>
  <c r="AD108" i="22"/>
  <c r="AR83" i="22"/>
  <c r="AB110" i="22"/>
  <c r="AR110" i="22"/>
  <c r="AB96" i="22"/>
  <c r="AP75" i="22"/>
  <c r="AD82" i="22"/>
  <c r="AC93" i="22"/>
  <c r="AP98" i="22"/>
  <c r="AB74" i="22"/>
  <c r="AD90" i="22"/>
  <c r="AP83" i="22"/>
  <c r="C9" i="22"/>
  <c r="BH98" i="22"/>
  <c r="AD84" i="22"/>
  <c r="AQ94" i="22"/>
  <c r="AB101" i="22"/>
  <c r="AD98" i="22"/>
  <c r="AR86" i="22"/>
  <c r="AP86" i="22"/>
  <c r="AR93" i="22"/>
  <c r="AR78" i="22"/>
  <c r="AD91" i="22"/>
  <c r="BC11" i="22"/>
  <c r="BE14" i="22"/>
  <c r="BH108" i="22"/>
  <c r="AP84" i="22"/>
  <c r="BD11" i="22"/>
  <c r="AQ67" i="22"/>
  <c r="BL108" i="22"/>
  <c r="AP85" i="22"/>
  <c r="AR89" i="22"/>
  <c r="AR88" i="22"/>
  <c r="AD87" i="22"/>
  <c r="AD86" i="22"/>
  <c r="AP72" i="20"/>
  <c r="AB70" i="20"/>
  <c r="AC107" i="22"/>
  <c r="BJ106" i="22"/>
  <c r="AQ109" i="22"/>
  <c r="AC79" i="20"/>
  <c r="AQ81" i="20"/>
  <c r="AB71" i="20"/>
  <c r="AP74" i="20"/>
  <c r="AC81" i="18"/>
  <c r="AP71" i="20"/>
  <c r="BK101" i="20"/>
  <c r="AP104" i="22"/>
  <c r="AB102" i="22"/>
  <c r="AP102" i="22"/>
  <c r="BG101" i="20"/>
  <c r="AR87" i="22"/>
  <c r="BL105" i="22"/>
  <c r="AR75" i="18"/>
  <c r="AB69" i="20"/>
  <c r="BE11" i="22"/>
  <c r="BC10" i="22"/>
  <c r="BL106" i="22"/>
  <c r="AC95" i="22"/>
  <c r="AC94" i="22"/>
  <c r="AQ96" i="22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AR99" i="21"/>
  <c r="AP79" i="20"/>
  <c r="AB77" i="20"/>
  <c r="AP64" i="21"/>
  <c r="AP65" i="21"/>
  <c r="AB62" i="21"/>
  <c r="AB67" i="20"/>
  <c r="AP68" i="20"/>
  <c r="AQ98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K102" i="20"/>
  <c r="BK100" i="20"/>
  <c r="AC101" i="19"/>
  <c r="AR73" i="19"/>
  <c r="AB66" i="19"/>
  <c r="BI100" i="20"/>
  <c r="AD103" i="21"/>
  <c r="AP112" i="22"/>
  <c r="AC88" i="22"/>
  <c r="BF10" i="22"/>
  <c r="AQ107" i="22"/>
  <c r="AD66" i="19"/>
  <c r="AB92" i="18"/>
  <c r="AD76" i="19"/>
  <c r="AR85" i="20"/>
  <c r="AD66" i="21"/>
  <c r="AQ90" i="22"/>
  <c r="AQ95" i="22"/>
  <c r="AP103" i="22"/>
  <c r="AP101" i="22"/>
  <c r="AR98" i="22"/>
  <c r="AP68" i="22"/>
  <c r="AB66" i="22"/>
  <c r="AB71" i="22"/>
  <c r="AP73" i="22"/>
  <c r="AC81" i="20"/>
  <c r="AR100" i="22"/>
  <c r="AC67" i="22"/>
  <c r="AQ68" i="22"/>
  <c r="AB74" i="20"/>
  <c r="AP69" i="20"/>
  <c r="AP78" i="20"/>
  <c r="AR99" i="22"/>
  <c r="AC82" i="22"/>
  <c r="AQ73" i="22"/>
  <c r="AB83" i="22"/>
  <c r="AC81" i="22"/>
  <c r="AR71" i="19"/>
  <c r="AP108" i="19"/>
  <c r="AG10" i="21"/>
  <c r="I10" i="21" s="1"/>
  <c r="AQ97" i="22"/>
  <c r="AD76" i="22"/>
  <c r="AR113" i="22"/>
  <c r="AD110" i="22"/>
  <c r="AP100" i="22"/>
  <c r="AB70" i="22"/>
  <c r="AP72" i="22"/>
  <c r="BH101" i="22"/>
  <c r="BH103" i="22"/>
  <c r="AQ105" i="22"/>
  <c r="AC103" i="22"/>
  <c r="AQ103" i="22"/>
  <c r="AC101" i="22"/>
  <c r="BL98" i="22"/>
  <c r="AQ71" i="22"/>
  <c r="AC69" i="22"/>
  <c r="BH100" i="22"/>
  <c r="BL101" i="22"/>
  <c r="AQ100" i="22"/>
  <c r="AC98" i="22"/>
  <c r="AR76" i="22"/>
  <c r="AD74" i="22"/>
  <c r="AR72" i="22"/>
  <c r="AD70" i="22"/>
  <c r="AR64" i="22"/>
  <c r="AD62" i="22"/>
  <c r="AR65" i="22"/>
  <c r="AD63" i="22"/>
  <c r="AQ65" i="22"/>
  <c r="AC63" i="22"/>
  <c r="AC62" i="22"/>
  <c r="BJ104" i="22"/>
  <c r="BL97" i="22"/>
  <c r="BJ100" i="22"/>
  <c r="AQ111" i="22"/>
  <c r="AQ80" i="22"/>
  <c r="AC78" i="22"/>
  <c r="AR70" i="22"/>
  <c r="AD68" i="22"/>
  <c r="AP65" i="22"/>
  <c r="AB63" i="22"/>
  <c r="AQ64" i="22"/>
  <c r="AR66" i="22"/>
  <c r="AD64" i="22"/>
  <c r="BA14" i="22"/>
  <c r="BD12" i="22"/>
  <c r="BF11" i="22"/>
  <c r="BB11" i="22"/>
  <c r="AC110" i="22"/>
  <c r="AQ102" i="22"/>
  <c r="AC100" i="22"/>
  <c r="BL100" i="22"/>
  <c r="AQ99" i="22"/>
  <c r="AC97" i="22"/>
  <c r="AR75" i="22"/>
  <c r="AD73" i="22"/>
  <c r="AQ78" i="22"/>
  <c r="AC76" i="22"/>
  <c r="AR71" i="22"/>
  <c r="AD69" i="22"/>
  <c r="BB10" i="22"/>
  <c r="BJ103" i="22"/>
  <c r="AQ106" i="22"/>
  <c r="AC104" i="22"/>
  <c r="AQ104" i="22"/>
  <c r="AC102" i="22"/>
  <c r="BJ101" i="22"/>
  <c r="BL103" i="22"/>
  <c r="AP78" i="22"/>
  <c r="AB76" i="22"/>
  <c r="AR69" i="22"/>
  <c r="AD67" i="22"/>
  <c r="BF21" i="22"/>
  <c r="BF12" i="22"/>
  <c r="AZ12" i="22"/>
  <c r="AC111" i="22"/>
  <c r="AQ113" i="22"/>
  <c r="BJ102" i="22"/>
  <c r="BH97" i="22"/>
  <c r="AR74" i="22"/>
  <c r="AD72" i="22"/>
  <c r="AQ76" i="22"/>
  <c r="AB75" i="22"/>
  <c r="AQ70" i="22"/>
  <c r="AB69" i="22"/>
  <c r="AP71" i="22"/>
  <c r="AP70" i="22"/>
  <c r="AP64" i="22"/>
  <c r="AB62" i="22"/>
  <c r="AP66" i="22"/>
  <c r="AB64" i="22"/>
  <c r="BF20" i="22"/>
  <c r="O9" i="22"/>
  <c r="BH104" i="22"/>
  <c r="BL99" i="22"/>
  <c r="BL104" i="22"/>
  <c r="BJ99" i="22"/>
  <c r="AQ79" i="22"/>
  <c r="AC77" i="22"/>
  <c r="AR79" i="22"/>
  <c r="AD77" i="22"/>
  <c r="AR68" i="22"/>
  <c r="AD66" i="22"/>
  <c r="AC75" i="22"/>
  <c r="AC68" i="22"/>
  <c r="AP77" i="22"/>
  <c r="AB68" i="22"/>
  <c r="AD65" i="22"/>
  <c r="AR67" i="22"/>
  <c r="BB22" i="22"/>
  <c r="BF22" i="22"/>
  <c r="BD21" i="22"/>
  <c r="BB20" i="22"/>
  <c r="BB21" i="22"/>
  <c r="BC12" i="22"/>
  <c r="BE13" i="22"/>
  <c r="O8" i="22"/>
  <c r="BH102" i="22"/>
  <c r="BL102" i="22"/>
  <c r="AQ101" i="22"/>
  <c r="AC99" i="22"/>
  <c r="AC96" i="22"/>
  <c r="BJ97" i="22"/>
  <c r="AQ81" i="22"/>
  <c r="AC79" i="22"/>
  <c r="AR77" i="22"/>
  <c r="AD75" i="22"/>
  <c r="AR73" i="22"/>
  <c r="AD71" i="22"/>
  <c r="AQ77" i="22"/>
  <c r="AP76" i="22"/>
  <c r="AQ69" i="22"/>
  <c r="AB65" i="22"/>
  <c r="AP67" i="22"/>
  <c r="AQ66" i="22"/>
  <c r="AC64" i="22"/>
  <c r="BD22" i="22"/>
  <c r="BC14" i="22"/>
  <c r="BE12" i="22"/>
  <c r="BI106" i="19"/>
  <c r="BB59" i="18"/>
  <c r="AQ108" i="19"/>
  <c r="AD94" i="19"/>
  <c r="AQ103" i="19"/>
  <c r="BI102" i="20"/>
  <c r="AB100" i="20"/>
  <c r="AD100" i="20"/>
  <c r="AC106" i="20"/>
  <c r="BE15" i="21"/>
  <c r="AQ109" i="20"/>
  <c r="AP102" i="20"/>
  <c r="AB101" i="20"/>
  <c r="AQ108" i="20"/>
  <c r="AQ78" i="20"/>
  <c r="BG109" i="19"/>
  <c r="BI105" i="19"/>
  <c r="AP103" i="20"/>
  <c r="AQ88" i="20"/>
  <c r="AC78" i="20"/>
  <c r="AB91" i="20"/>
  <c r="AB75" i="20"/>
  <c r="AQ79" i="20"/>
  <c r="AB76" i="20"/>
  <c r="AB91" i="18"/>
  <c r="AR68" i="19"/>
  <c r="AQ89" i="20"/>
  <c r="AB90" i="20"/>
  <c r="AP77" i="20"/>
  <c r="BK105" i="18"/>
  <c r="BG101" i="18"/>
  <c r="AQ73" i="18"/>
  <c r="AR70" i="19"/>
  <c r="BI101" i="20"/>
  <c r="AQ90" i="20"/>
  <c r="AC87" i="20"/>
  <c r="AB111" i="20"/>
  <c r="BI109" i="21"/>
  <c r="BI104" i="21"/>
  <c r="AQ80" i="20"/>
  <c r="AR107" i="18"/>
  <c r="AR74" i="19"/>
  <c r="AP76" i="20"/>
  <c r="AQ105" i="21"/>
  <c r="BK100" i="21"/>
  <c r="AR92" i="21"/>
  <c r="AR72" i="21"/>
  <c r="AR105" i="21"/>
  <c r="AP68" i="21"/>
  <c r="AQ68" i="21"/>
  <c r="AR93" i="21"/>
  <c r="AC103" i="21"/>
  <c r="AP105" i="21"/>
  <c r="AD68" i="21"/>
  <c r="BK106" i="21"/>
  <c r="BK105" i="21"/>
  <c r="AC84" i="21"/>
  <c r="AQ92" i="21"/>
  <c r="BK98" i="21"/>
  <c r="AC76" i="21"/>
  <c r="AQ78" i="21"/>
  <c r="AC72" i="21"/>
  <c r="AQ74" i="21"/>
  <c r="AQ91" i="21"/>
  <c r="AC89" i="21"/>
  <c r="AP83" i="21"/>
  <c r="AB81" i="21"/>
  <c r="AD111" i="21"/>
  <c r="AR113" i="21"/>
  <c r="AR112" i="21"/>
  <c r="AB110" i="21"/>
  <c r="BK108" i="21"/>
  <c r="AD102" i="21"/>
  <c r="AR104" i="21"/>
  <c r="BK101" i="21"/>
  <c r="BI101" i="21"/>
  <c r="BI98" i="21"/>
  <c r="AP93" i="21"/>
  <c r="AB91" i="21"/>
  <c r="AP86" i="21"/>
  <c r="AB84" i="21"/>
  <c r="AP85" i="21"/>
  <c r="AB83" i="21"/>
  <c r="AD64" i="21"/>
  <c r="AR66" i="21"/>
  <c r="AD74" i="21"/>
  <c r="AR76" i="21"/>
  <c r="AP75" i="21"/>
  <c r="AB73" i="21"/>
  <c r="AC67" i="21"/>
  <c r="AQ67" i="21"/>
  <c r="AQ69" i="21"/>
  <c r="AC66" i="21"/>
  <c r="AC69" i="21"/>
  <c r="AQ71" i="21"/>
  <c r="AQ64" i="21"/>
  <c r="AC62" i="21"/>
  <c r="BD25" i="21"/>
  <c r="BB24" i="21"/>
  <c r="BB23" i="21"/>
  <c r="BF24" i="21"/>
  <c r="BF23" i="21"/>
  <c r="BF22" i="21"/>
  <c r="BB22" i="21"/>
  <c r="BD21" i="21"/>
  <c r="AC97" i="21"/>
  <c r="AQ99" i="21"/>
  <c r="BG100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AR91" i="21"/>
  <c r="AD89" i="21"/>
  <c r="AP90" i="21"/>
  <c r="AB88" i="21"/>
  <c r="AR83" i="21"/>
  <c r="AD81" i="21"/>
  <c r="AP82" i="21"/>
  <c r="AB80" i="21"/>
  <c r="AQ86" i="21"/>
  <c r="AP95" i="21"/>
  <c r="AB93" i="21"/>
  <c r="AP98" i="21"/>
  <c r="AB96" i="21"/>
  <c r="AR80" i="21"/>
  <c r="AD78" i="21"/>
  <c r="AB75" i="21"/>
  <c r="AP77" i="21"/>
  <c r="AC70" i="21"/>
  <c r="AQ72" i="21"/>
  <c r="AC77" i="21"/>
  <c r="AQ79" i="21"/>
  <c r="AB77" i="21"/>
  <c r="AP79" i="21"/>
  <c r="AP70" i="21"/>
  <c r="AB68" i="21"/>
  <c r="AD62" i="21"/>
  <c r="AR64" i="21"/>
  <c r="AC71" i="21"/>
  <c r="AQ73" i="21"/>
  <c r="BE13" i="21"/>
  <c r="BC12" i="21"/>
  <c r="AR89" i="21"/>
  <c r="AD87" i="21"/>
  <c r="AC96" i="21"/>
  <c r="AQ98" i="21"/>
  <c r="AC79" i="21"/>
  <c r="AQ81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AR86" i="21"/>
  <c r="AD84" i="21"/>
  <c r="AR85" i="21"/>
  <c r="AD83" i="21"/>
  <c r="AD93" i="21"/>
  <c r="AR95" i="21"/>
  <c r="AR98" i="21"/>
  <c r="AD96" i="21"/>
  <c r="AC78" i="21"/>
  <c r="AQ80" i="21"/>
  <c r="AB92" i="21"/>
  <c r="AP94" i="21"/>
  <c r="AC73" i="21"/>
  <c r="AQ75" i="21"/>
  <c r="AR75" i="21"/>
  <c r="AD73" i="21"/>
  <c r="AR71" i="21"/>
  <c r="AD69" i="21"/>
  <c r="AD63" i="21"/>
  <c r="AR65" i="21"/>
  <c r="AR68" i="21"/>
  <c r="BD24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AC88" i="21"/>
  <c r="AQ90" i="21"/>
  <c r="AC86" i="21"/>
  <c r="AQ88" i="21"/>
  <c r="AP97" i="21"/>
  <c r="AB95" i="21"/>
  <c r="AP89" i="21"/>
  <c r="AB87" i="21"/>
  <c r="AB94" i="21"/>
  <c r="AP96" i="21"/>
  <c r="AR82" i="21"/>
  <c r="AD80" i="21"/>
  <c r="AB79" i="21"/>
  <c r="AP81" i="21"/>
  <c r="AC75" i="21"/>
  <c r="AQ77" i="21"/>
  <c r="AD75" i="21"/>
  <c r="AR77" i="21"/>
  <c r="AD77" i="21"/>
  <c r="AR79" i="21"/>
  <c r="AP74" i="21"/>
  <c r="AB72" i="21"/>
  <c r="AC63" i="21"/>
  <c r="AQ65" i="21"/>
  <c r="AR73" i="21"/>
  <c r="AD71" i="21"/>
  <c r="AZ12" i="2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AR96" i="21"/>
  <c r="AD94" i="21"/>
  <c r="AB90" i="21"/>
  <c r="AB76" i="21"/>
  <c r="AP78" i="21"/>
  <c r="AQ94" i="21"/>
  <c r="AC92" i="21"/>
  <c r="AR69" i="21"/>
  <c r="AD67" i="21"/>
  <c r="AP69" i="21"/>
  <c r="AB67" i="21"/>
  <c r="AB66" i="21"/>
  <c r="AP71" i="21"/>
  <c r="AB69" i="21"/>
  <c r="BD23" i="21"/>
  <c r="BE11" i="21"/>
  <c r="H8" i="21"/>
  <c r="BC11" i="21"/>
  <c r="AP113" i="21"/>
  <c r="AB111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AP84" i="21"/>
  <c r="AB82" i="21"/>
  <c r="AQ95" i="21"/>
  <c r="AC93" i="21"/>
  <c r="AR81" i="21"/>
  <c r="AD79" i="21"/>
  <c r="AC90" i="21"/>
  <c r="AD76" i="21"/>
  <c r="AR78" i="21"/>
  <c r="AP72" i="21"/>
  <c r="AB70" i="21"/>
  <c r="AD92" i="21"/>
  <c r="AR94" i="21"/>
  <c r="AR74" i="21"/>
  <c r="AD72" i="21"/>
  <c r="AC68" i="21"/>
  <c r="AQ70" i="21"/>
  <c r="AP73" i="21"/>
  <c r="AB71" i="21"/>
  <c r="AP67" i="21"/>
  <c r="BA18" i="21"/>
  <c r="BC22" i="21" s="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AP87" i="21"/>
  <c r="AB85" i="21"/>
  <c r="AC95" i="21"/>
  <c r="AQ96" i="21"/>
  <c r="AC94" i="21"/>
  <c r="AD65" i="21"/>
  <c r="AR67" i="21"/>
  <c r="AP76" i="21"/>
  <c r="AB74" i="21"/>
  <c r="BD22" i="21"/>
  <c r="BB20" i="21"/>
  <c r="BF21" i="21"/>
  <c r="BF20" i="21"/>
  <c r="BB21" i="21"/>
  <c r="H9" i="21"/>
  <c r="BA15" i="21"/>
  <c r="BA16" i="21" s="1"/>
  <c r="AC88" i="18"/>
  <c r="AP93" i="18"/>
  <c r="BC14" i="20"/>
  <c r="AQ102" i="19"/>
  <c r="AQ106" i="19"/>
  <c r="BG104" i="19"/>
  <c r="AP106" i="19"/>
  <c r="AC86" i="20"/>
  <c r="BF20" i="20"/>
  <c r="AR90" i="20"/>
  <c r="BG97" i="20"/>
  <c r="AC84" i="20"/>
  <c r="AD84" i="20"/>
  <c r="AR106" i="20"/>
  <c r="BK98" i="20"/>
  <c r="AC89" i="20"/>
  <c r="AP106" i="20"/>
  <c r="AR112" i="20"/>
  <c r="AP94" i="20"/>
  <c r="AP112" i="20"/>
  <c r="AB110" i="20"/>
  <c r="AD95" i="20"/>
  <c r="AR97" i="20"/>
  <c r="AP89" i="20"/>
  <c r="AB87" i="20"/>
  <c r="BB12" i="20"/>
  <c r="BB11" i="20"/>
  <c r="BG108" i="20"/>
  <c r="AP109" i="20"/>
  <c r="AB107" i="20"/>
  <c r="BG106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AD65" i="20"/>
  <c r="AR67" i="20"/>
  <c r="BB20" i="20"/>
  <c r="BG107" i="20"/>
  <c r="AB106" i="20"/>
  <c r="AP108" i="20"/>
  <c r="AQ99" i="20"/>
  <c r="AC97" i="20"/>
  <c r="AR92" i="20"/>
  <c r="AD90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AB84" i="20"/>
  <c r="AP86" i="20"/>
  <c r="AQ86" i="20"/>
  <c r="BG109" i="20"/>
  <c r="AP91" i="20"/>
  <c r="AB89" i="20"/>
  <c r="BD11" i="20"/>
  <c r="AZ12" i="20"/>
  <c r="AC104" i="20"/>
  <c r="AQ106" i="20"/>
  <c r="AP84" i="20"/>
  <c r="AB82" i="20"/>
  <c r="AR110" i="20"/>
  <c r="AD108" i="20"/>
  <c r="AD107" i="20"/>
  <c r="AQ84" i="20"/>
  <c r="AC82" i="20"/>
  <c r="AQ83" i="20"/>
  <c r="AB63" i="20"/>
  <c r="AP65" i="20"/>
  <c r="BG104" i="20"/>
  <c r="BK107" i="20"/>
  <c r="AC103" i="20"/>
  <c r="AQ105" i="20"/>
  <c r="AC101" i="20"/>
  <c r="AQ103" i="20"/>
  <c r="AC105" i="20"/>
  <c r="AQ107" i="20"/>
  <c r="AB105" i="20"/>
  <c r="AP107" i="20"/>
  <c r="BK105" i="20"/>
  <c r="BI99" i="20"/>
  <c r="AP100" i="20"/>
  <c r="AB98" i="20"/>
  <c r="AR87" i="20"/>
  <c r="AD85" i="20"/>
  <c r="AP88" i="20"/>
  <c r="AB86" i="20"/>
  <c r="AB81" i="20"/>
  <c r="AP111" i="20"/>
  <c r="AB109" i="20"/>
  <c r="AB92" i="20"/>
  <c r="AD89" i="20"/>
  <c r="AR91" i="20"/>
  <c r="AQ66" i="20"/>
  <c r="AC64" i="20"/>
  <c r="AR65" i="20"/>
  <c r="AD63" i="20"/>
  <c r="AB62" i="20"/>
  <c r="AP64" i="20"/>
  <c r="BA18" i="20"/>
  <c r="BC22" i="20" s="1"/>
  <c r="BD12" i="20"/>
  <c r="AP110" i="20"/>
  <c r="AB108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103" i="20"/>
  <c r="AC90" i="20"/>
  <c r="AQ92" i="20"/>
  <c r="AC93" i="20"/>
  <c r="AQ95" i="20"/>
  <c r="AR82" i="20"/>
  <c r="AR78" i="20"/>
  <c r="AD76" i="20"/>
  <c r="AR74" i="20"/>
  <c r="AD72" i="20"/>
  <c r="AD68" i="20"/>
  <c r="AR70" i="20"/>
  <c r="AR86" i="20"/>
  <c r="BI109" i="20"/>
  <c r="AQ65" i="20"/>
  <c r="AC63" i="20"/>
  <c r="BB10" i="20"/>
  <c r="BF11" i="20"/>
  <c r="AQ104" i="20"/>
  <c r="AC102" i="20"/>
  <c r="AQ100" i="20"/>
  <c r="AC98" i="20"/>
  <c r="AD92" i="20"/>
  <c r="AR94" i="20"/>
  <c r="BI105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AR89" i="20"/>
  <c r="AR111" i="20"/>
  <c r="AD109" i="20"/>
  <c r="AP82" i="20"/>
  <c r="AR64" i="20"/>
  <c r="AD62" i="20"/>
  <c r="BA14" i="20"/>
  <c r="BF10" i="20"/>
  <c r="BG103" i="20"/>
  <c r="BI107" i="20"/>
  <c r="AR107" i="20"/>
  <c r="AD105" i="20"/>
  <c r="AR105" i="20"/>
  <c r="AP83" i="20"/>
  <c r="AR84" i="20"/>
  <c r="AD82" i="20"/>
  <c r="AD81" i="20"/>
  <c r="AD64" i="20"/>
  <c r="AR66" i="20"/>
  <c r="BF12" i="20"/>
  <c r="AD106" i="20"/>
  <c r="AR108" i="20"/>
  <c r="AQ102" i="20"/>
  <c r="AC100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AP67" i="20"/>
  <c r="AB65" i="20"/>
  <c r="AQ67" i="20"/>
  <c r="AC65" i="20"/>
  <c r="AB64" i="20"/>
  <c r="AP66" i="20"/>
  <c r="AQ64" i="20"/>
  <c r="AC62" i="20"/>
  <c r="AP92" i="18"/>
  <c r="AD101" i="18"/>
  <c r="AP107" i="19"/>
  <c r="AB67" i="19"/>
  <c r="AQ72" i="18"/>
  <c r="AD70" i="18"/>
  <c r="AC100" i="19"/>
  <c r="AQ84" i="19"/>
  <c r="AB88" i="18"/>
  <c r="AQ109" i="19"/>
  <c r="AP68" i="19"/>
  <c r="AB77" i="18"/>
  <c r="AP69" i="19"/>
  <c r="BE14" i="19"/>
  <c r="AC109" i="19"/>
  <c r="BC11" i="19"/>
  <c r="AC104" i="19"/>
  <c r="AQ110" i="19"/>
  <c r="AC105" i="19"/>
  <c r="BK109" i="19"/>
  <c r="AQ107" i="19"/>
  <c r="AQ105" i="19"/>
  <c r="AB68" i="19"/>
  <c r="AC84" i="18"/>
  <c r="BK104" i="19"/>
  <c r="BG108" i="19"/>
  <c r="BA18" i="19"/>
  <c r="BE23" i="19" s="1"/>
  <c r="BA14" i="18"/>
  <c r="BA15" i="18" s="1"/>
  <c r="BA16" i="18" s="1"/>
  <c r="AB78" i="18"/>
  <c r="AQ112" i="19"/>
  <c r="AQ70" i="19"/>
  <c r="AQ75" i="18"/>
  <c r="BK106" i="19"/>
  <c r="BD21" i="19"/>
  <c r="BE12" i="19"/>
  <c r="AQ74" i="18"/>
  <c r="AP101" i="18"/>
  <c r="AC73" i="18"/>
  <c r="AD76" i="18"/>
  <c r="AC72" i="18"/>
  <c r="AP90" i="18"/>
  <c r="AC100" i="18"/>
  <c r="AR101" i="18"/>
  <c r="AP91" i="18"/>
  <c r="AR102" i="18"/>
  <c r="AR98" i="19"/>
  <c r="AQ92" i="19"/>
  <c r="AQ85" i="19"/>
  <c r="AC90" i="19"/>
  <c r="AQ71" i="19"/>
  <c r="AR96" i="19"/>
  <c r="BI107" i="19"/>
  <c r="BK107" i="19"/>
  <c r="AQ101" i="19"/>
  <c r="AC99" i="19"/>
  <c r="AQ89" i="19"/>
  <c r="AC87" i="19"/>
  <c r="AC86" i="19"/>
  <c r="AR64" i="19"/>
  <c r="AD62" i="19"/>
  <c r="AQ66" i="19"/>
  <c r="AC64" i="19"/>
  <c r="AR112" i="19"/>
  <c r="AD110" i="19"/>
  <c r="AD101" i="19"/>
  <c r="AR103" i="19"/>
  <c r="AC110" i="19"/>
  <c r="BG100" i="19"/>
  <c r="AB98" i="19"/>
  <c r="AP100" i="19"/>
  <c r="AQ99" i="19"/>
  <c r="AC97" i="19"/>
  <c r="AP92" i="19"/>
  <c r="AB90" i="19"/>
  <c r="AR88" i="19"/>
  <c r="AD86" i="19"/>
  <c r="AP95" i="19"/>
  <c r="AB93" i="19"/>
  <c r="AC78" i="19"/>
  <c r="AQ80" i="19"/>
  <c r="AR77" i="19"/>
  <c r="AD75" i="19"/>
  <c r="AB84" i="19"/>
  <c r="AP86" i="19"/>
  <c r="AP85" i="19"/>
  <c r="AB83" i="19"/>
  <c r="AQ83" i="19"/>
  <c r="AC81" i="19"/>
  <c r="AP65" i="19"/>
  <c r="AB63" i="19"/>
  <c r="AC63" i="19"/>
  <c r="BA14" i="19"/>
  <c r="BD11" i="19"/>
  <c r="AD102" i="19"/>
  <c r="AR104" i="19"/>
  <c r="AR87" i="19"/>
  <c r="AD85" i="19"/>
  <c r="AQ87" i="19"/>
  <c r="AC85" i="19"/>
  <c r="AP73" i="19"/>
  <c r="AB71" i="19"/>
  <c r="AR83" i="19"/>
  <c r="AD81" i="19"/>
  <c r="AQ88" i="19"/>
  <c r="BC14" i="19"/>
  <c r="AR110" i="19"/>
  <c r="AD108" i="19"/>
  <c r="BG102" i="19"/>
  <c r="BI101" i="19"/>
  <c r="BI108" i="19"/>
  <c r="BI104" i="19"/>
  <c r="BG99" i="19"/>
  <c r="AC94" i="19"/>
  <c r="AQ96" i="19"/>
  <c r="BI98" i="19"/>
  <c r="AB96" i="19"/>
  <c r="AP98" i="19"/>
  <c r="AR94" i="19"/>
  <c r="AD92" i="19"/>
  <c r="AP89" i="19"/>
  <c r="AB87" i="19"/>
  <c r="AR95" i="19"/>
  <c r="AD93" i="19"/>
  <c r="AR76" i="19"/>
  <c r="AD74" i="19"/>
  <c r="AC71" i="19"/>
  <c r="AQ73" i="19"/>
  <c r="AP84" i="19"/>
  <c r="AB82" i="19"/>
  <c r="AR84" i="19"/>
  <c r="AD82" i="19"/>
  <c r="AP75" i="19"/>
  <c r="AB73" i="19"/>
  <c r="AQ72" i="19"/>
  <c r="AR82" i="19"/>
  <c r="AD80" i="19"/>
  <c r="AP71" i="19"/>
  <c r="AR66" i="19"/>
  <c r="AD64" i="19"/>
  <c r="BF11" i="19"/>
  <c r="BF20" i="19"/>
  <c r="BG98" i="19"/>
  <c r="AR91" i="19"/>
  <c r="AD89" i="19"/>
  <c r="AR67" i="19"/>
  <c r="AD65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AQ94" i="19"/>
  <c r="AC92" i="19"/>
  <c r="AP76" i="19"/>
  <c r="AB74" i="19"/>
  <c r="AR86" i="19"/>
  <c r="AD84" i="19"/>
  <c r="AC77" i="19"/>
  <c r="AQ79" i="19"/>
  <c r="AQ81" i="19"/>
  <c r="AC79" i="19"/>
  <c r="AQ65" i="19"/>
  <c r="AD73" i="19"/>
  <c r="AP66" i="19"/>
  <c r="AB64" i="19"/>
  <c r="AB62" i="19"/>
  <c r="BC13" i="19"/>
  <c r="AP93" i="19"/>
  <c r="AB91" i="19"/>
  <c r="AP79" i="19"/>
  <c r="AB77" i="19"/>
  <c r="AR81" i="19"/>
  <c r="AD79" i="19"/>
  <c r="BI100" i="19"/>
  <c r="BI102" i="19"/>
  <c r="BK101" i="19"/>
  <c r="AQ98" i="19"/>
  <c r="AC96" i="19"/>
  <c r="BG97" i="19"/>
  <c r="AR89" i="19"/>
  <c r="AD87" i="19"/>
  <c r="AR92" i="19"/>
  <c r="AD90" i="19"/>
  <c r="AP80" i="19"/>
  <c r="AB78" i="19"/>
  <c r="AC73" i="19"/>
  <c r="AQ75" i="19"/>
  <c r="AR93" i="19"/>
  <c r="AD91" i="19"/>
  <c r="AC91" i="19"/>
  <c r="AQ93" i="19"/>
  <c r="AR75" i="19"/>
  <c r="AQ64" i="19"/>
  <c r="AC62" i="19"/>
  <c r="AP64" i="19"/>
  <c r="Y10" i="19"/>
  <c r="AD106" i="19"/>
  <c r="AR108" i="19"/>
  <c r="AC72" i="19"/>
  <c r="AQ74" i="19"/>
  <c r="AC76" i="19"/>
  <c r="AQ78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102" i="19"/>
  <c r="AB97" i="19"/>
  <c r="AP99" i="19"/>
  <c r="AP90" i="19"/>
  <c r="AB88" i="19"/>
  <c r="AR85" i="19"/>
  <c r="AD83" i="19"/>
  <c r="AC93" i="19"/>
  <c r="AQ95" i="19"/>
  <c r="AC74" i="19"/>
  <c r="AQ76" i="19"/>
  <c r="AP77" i="19"/>
  <c r="AB75" i="19"/>
  <c r="AQ86" i="19"/>
  <c r="AC84" i="19"/>
  <c r="AB81" i="19"/>
  <c r="AP83" i="19"/>
  <c r="BC12" i="19"/>
  <c r="BE11" i="19"/>
  <c r="BC10" i="19"/>
  <c r="BE13" i="19"/>
  <c r="AP102" i="19"/>
  <c r="AB100" i="19"/>
  <c r="BG101" i="19"/>
  <c r="AP96" i="19"/>
  <c r="AB94" i="19"/>
  <c r="BK98" i="19"/>
  <c r="BI99" i="19"/>
  <c r="BG103" i="19"/>
  <c r="BI97" i="19"/>
  <c r="AP91" i="19"/>
  <c r="AB89" i="19"/>
  <c r="AR80" i="19"/>
  <c r="AD78" i="19"/>
  <c r="AP74" i="19"/>
  <c r="AB72" i="19"/>
  <c r="AP78" i="19"/>
  <c r="AB76" i="19"/>
  <c r="AP81" i="19"/>
  <c r="AB79" i="19"/>
  <c r="AP82" i="19"/>
  <c r="AB80" i="19"/>
  <c r="AC80" i="19"/>
  <c r="AQ82" i="19"/>
  <c r="AP67" i="19"/>
  <c r="AB65" i="19"/>
  <c r="BK108" i="19"/>
  <c r="AR111" i="19"/>
  <c r="AD109" i="19"/>
  <c r="AQ111" i="19"/>
  <c r="AR101" i="19"/>
  <c r="AD99" i="19"/>
  <c r="BK103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AC83" i="19"/>
  <c r="AR78" i="19"/>
  <c r="AC75" i="19"/>
  <c r="AQ77" i="19"/>
  <c r="AP72" i="19"/>
  <c r="AR79" i="19"/>
  <c r="AR65" i="19"/>
  <c r="BD22" i="19"/>
  <c r="BB21" i="19"/>
  <c r="BF21" i="19"/>
  <c r="BB20" i="19"/>
  <c r="AZ11" i="19"/>
  <c r="AP80" i="18"/>
  <c r="AP79" i="18"/>
  <c r="AR74" i="18"/>
  <c r="AP81" i="18"/>
  <c r="AB79" i="18"/>
  <c r="AQ80" i="18"/>
  <c r="AD69" i="18"/>
  <c r="AQ90" i="18"/>
  <c r="AC92" i="18"/>
  <c r="AQ89" i="18"/>
  <c r="AC93" i="18"/>
  <c r="AC89" i="18"/>
  <c r="AQ79" i="18"/>
  <c r="AQ88" i="18"/>
  <c r="AC87" i="18"/>
  <c r="AQ81" i="18"/>
  <c r="AQ93" i="18"/>
  <c r="AC78" i="18"/>
  <c r="AC79" i="18"/>
  <c r="AQ91" i="18"/>
  <c r="AQ92" i="18"/>
  <c r="AD102" i="18"/>
  <c r="BB57" i="18"/>
  <c r="AQ71" i="18"/>
  <c r="BD12" i="18"/>
  <c r="BI102" i="18"/>
  <c r="BB22" i="18"/>
  <c r="BF12" i="18"/>
  <c r="AH10" i="18"/>
  <c r="J10" i="18" s="1"/>
  <c r="AQ94" i="18"/>
  <c r="AC74" i="18"/>
  <c r="H9" i="18"/>
  <c r="AD74" i="18"/>
  <c r="AR76" i="18"/>
  <c r="AQ83" i="18"/>
  <c r="AR104" i="18"/>
  <c r="AR108" i="18"/>
  <c r="AB100" i="18"/>
  <c r="AD106" i="18"/>
  <c r="BI100" i="18"/>
  <c r="AP95" i="18"/>
  <c r="BK101" i="18"/>
  <c r="BK103" i="18"/>
  <c r="AC105" i="18"/>
  <c r="AQ107" i="18"/>
  <c r="BI97" i="18"/>
  <c r="AC96" i="18"/>
  <c r="AQ98" i="18"/>
  <c r="BG102" i="18"/>
  <c r="AR112" i="18"/>
  <c r="AD110" i="18"/>
  <c r="BK109" i="18"/>
  <c r="AR86" i="18"/>
  <c r="AD84" i="18"/>
  <c r="AB111" i="18"/>
  <c r="AP113" i="18"/>
  <c r="BK106" i="18"/>
  <c r="BI103" i="18"/>
  <c r="AP96" i="18"/>
  <c r="AB94" i="18"/>
  <c r="AP94" i="18"/>
  <c r="AB93" i="18"/>
  <c r="AY10" i="18"/>
  <c r="AX10" i="18"/>
  <c r="AP111" i="18"/>
  <c r="AB109" i="18"/>
  <c r="BG106" i="18"/>
  <c r="BG99" i="18"/>
  <c r="AR96" i="18"/>
  <c r="AD94" i="18"/>
  <c r="AP88" i="18"/>
  <c r="AB86" i="18"/>
  <c r="AP85" i="18"/>
  <c r="AB83" i="18"/>
  <c r="AB82" i="18"/>
  <c r="AP84" i="18"/>
  <c r="AP82" i="18"/>
  <c r="AB81" i="18"/>
  <c r="AP83" i="18"/>
  <c r="AP110" i="18"/>
  <c r="AB108" i="18"/>
  <c r="AP109" i="18"/>
  <c r="AB107" i="18"/>
  <c r="BG97" i="18"/>
  <c r="AQ97" i="18"/>
  <c r="AC95" i="18"/>
  <c r="AP86" i="18"/>
  <c r="AB84" i="18"/>
  <c r="AR82" i="18"/>
  <c r="AD80" i="18"/>
  <c r="AR81" i="18"/>
  <c r="AD79" i="18"/>
  <c r="AR80" i="18"/>
  <c r="AD78" i="18"/>
  <c r="AB73" i="18"/>
  <c r="AP75" i="18"/>
  <c r="AR73" i="18"/>
  <c r="AD71" i="18"/>
  <c r="AZ42" i="18"/>
  <c r="BD47" i="18" s="1"/>
  <c r="BF70" i="18"/>
  <c r="BA4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G100" i="18"/>
  <c r="BG104" i="18"/>
  <c r="AP102" i="18"/>
  <c r="AR100" i="18"/>
  <c r="AD98" i="18"/>
  <c r="AP89" i="18"/>
  <c r="AB87" i="18"/>
  <c r="AP87" i="18"/>
  <c r="AB85" i="18"/>
  <c r="AZ64" i="18"/>
  <c r="BD69" i="18" s="1"/>
  <c r="BD71" i="18"/>
  <c r="BB31" i="18"/>
  <c r="BD32" i="18"/>
  <c r="BF30" i="18"/>
  <c r="BD31" i="18"/>
  <c r="BF31" i="18"/>
  <c r="BA30" i="18"/>
  <c r="BE31" i="18" s="1"/>
  <c r="BC30" i="18"/>
  <c r="BB58" i="18"/>
  <c r="BA36" i="18"/>
  <c r="BE14" i="18"/>
  <c r="BA18" i="18"/>
  <c r="BI108" i="18"/>
  <c r="AB106" i="18"/>
  <c r="AP108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AQ102" i="18"/>
  <c r="AR84" i="18"/>
  <c r="AD82" i="18"/>
  <c r="AR106" i="18"/>
  <c r="AD104" i="18"/>
  <c r="BK104" i="18"/>
  <c r="AC98" i="18"/>
  <c r="AQ100" i="18"/>
  <c r="AR78" i="18"/>
  <c r="AZ59" i="18"/>
  <c r="BB60" i="18" s="1"/>
  <c r="AR85" i="18"/>
  <c r="AD83" i="18"/>
  <c r="AP78" i="18"/>
  <c r="AB76" i="18"/>
  <c r="AP73" i="18"/>
  <c r="AB71" i="18"/>
  <c r="BA62" i="18"/>
  <c r="BC64" i="18" s="1"/>
  <c r="BD58" i="18"/>
  <c r="BF59" i="18"/>
  <c r="BB30" i="18"/>
  <c r="AR113" i="18"/>
  <c r="AD111" i="18"/>
  <c r="AP105" i="18"/>
  <c r="AB103" i="18"/>
  <c r="AR99" i="18"/>
  <c r="AD97" i="18"/>
  <c r="AP98" i="18"/>
  <c r="AB96" i="18"/>
  <c r="AR87" i="18"/>
  <c r="AD85" i="18"/>
  <c r="AR72" i="18"/>
  <c r="BF58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AR89" i="18"/>
  <c r="AD87" i="18"/>
  <c r="AR88" i="18"/>
  <c r="AD86" i="18"/>
  <c r="BI99" i="18"/>
  <c r="AQ87" i="18"/>
  <c r="AC85" i="18"/>
  <c r="AQ86" i="18"/>
  <c r="AC76" i="18"/>
  <c r="AQ78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AB69" i="18"/>
  <c r="AP71" i="18"/>
  <c r="BD57" i="18"/>
  <c r="BC45" i="18"/>
  <c r="AR109" i="18"/>
  <c r="AD107" i="18"/>
  <c r="AC111" i="18"/>
  <c r="AQ113" i="18"/>
  <c r="AQ108" i="18"/>
  <c r="AC106" i="18"/>
  <c r="BI101" i="18"/>
  <c r="AC104" i="18"/>
  <c r="AQ106" i="18"/>
  <c r="AQ84" i="18"/>
  <c r="AC82" i="18"/>
  <c r="AP100" i="18"/>
  <c r="AB98" i="18"/>
  <c r="AQ85" i="18"/>
  <c r="AC83" i="18"/>
  <c r="AB74" i="18"/>
  <c r="AP76" i="18"/>
  <c r="BA57" i="18"/>
  <c r="BC58" i="18" s="1"/>
  <c r="BF56" i="18"/>
  <c r="BD56" i="18"/>
  <c r="BB56" i="18"/>
  <c r="AZ33" i="18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K98" i="18"/>
  <c r="BI98" i="18"/>
  <c r="BG98" i="18"/>
  <c r="AR83" i="18"/>
  <c r="AD81" i="18"/>
  <c r="AR79" i="18"/>
  <c r="AD77" i="18"/>
  <c r="AB72" i="18"/>
  <c r="AP74" i="18"/>
  <c r="AB70" i="18"/>
  <c r="AP72" i="18"/>
  <c r="AQ76" i="18"/>
  <c r="AQ82" i="18"/>
  <c r="AC75" i="18"/>
  <c r="AQ77" i="18"/>
  <c r="AB75" i="18"/>
  <c r="AP77" i="18"/>
  <c r="AZ22" i="18"/>
  <c r="AZ15" i="18"/>
  <c r="AZ12" i="18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S109" i="4" s="1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B21" i="20" l="1"/>
  <c r="BC15" i="21"/>
  <c r="AZ13" i="20"/>
  <c r="AZ13" i="22"/>
  <c r="BG14" i="22" s="1"/>
  <c r="AZ13" i="18"/>
  <c r="AZ14" i="18" s="1"/>
  <c r="AZ13" i="21"/>
  <c r="BD14" i="21" s="1"/>
  <c r="BB24" i="22"/>
  <c r="BD24" i="22"/>
  <c r="BO74" i="23"/>
  <c r="W74" i="23" s="1"/>
  <c r="X74" i="23" s="1"/>
  <c r="AN74" i="23" s="1"/>
  <c r="AM74" i="23" s="1"/>
  <c r="CC74" i="1" s="1"/>
  <c r="BB14" i="20"/>
  <c r="CB74" i="1"/>
  <c r="S74" i="23"/>
  <c r="BM74" i="23"/>
  <c r="AF74" i="23"/>
  <c r="BN74" i="23"/>
  <c r="AH74" i="23"/>
  <c r="AU74" i="23"/>
  <c r="AK98" i="22"/>
  <c r="AK108" i="22"/>
  <c r="EG104" i="1"/>
  <c r="CM104" i="1"/>
  <c r="EG109" i="1"/>
  <c r="CM109" i="1"/>
  <c r="EG99" i="1"/>
  <c r="CM99" i="1"/>
  <c r="T102" i="4"/>
  <c r="AO102" i="4"/>
  <c r="S101" i="4"/>
  <c r="BD25" i="22"/>
  <c r="AZ34" i="18"/>
  <c r="BD36" i="18" s="1"/>
  <c r="AO109" i="4"/>
  <c r="S108" i="4"/>
  <c r="T109" i="4"/>
  <c r="AO101" i="4"/>
  <c r="S100" i="4"/>
  <c r="T101" i="4"/>
  <c r="BC19" i="21"/>
  <c r="BF24" i="22"/>
  <c r="AO108" i="4"/>
  <c r="S107" i="4"/>
  <c r="T108" i="4"/>
  <c r="AO100" i="4"/>
  <c r="S99" i="4"/>
  <c r="T100" i="4"/>
  <c r="AO107" i="4"/>
  <c r="S106" i="4"/>
  <c r="T107" i="4"/>
  <c r="AO99" i="4"/>
  <c r="S98" i="4"/>
  <c r="T99" i="4"/>
  <c r="BC16" i="18"/>
  <c r="T103" i="4"/>
  <c r="AO103" i="4"/>
  <c r="S102" i="4"/>
  <c r="S97" i="4"/>
  <c r="T98" i="4"/>
  <c r="AO98" i="4"/>
  <c r="S105" i="4"/>
  <c r="T106" i="4"/>
  <c r="AO106" i="4"/>
  <c r="S104" i="4"/>
  <c r="T105" i="4"/>
  <c r="AO105" i="4"/>
  <c r="S96" i="4"/>
  <c r="T97" i="4"/>
  <c r="AO97" i="4"/>
  <c r="BF23" i="22"/>
  <c r="T104" i="4"/>
  <c r="AO104" i="4"/>
  <c r="S103" i="4"/>
  <c r="T96" i="4"/>
  <c r="AO96" i="4"/>
  <c r="S95" i="4"/>
  <c r="BB23" i="22"/>
  <c r="BD23" i="22"/>
  <c r="BG23" i="22"/>
  <c r="BD21" i="20"/>
  <c r="BD27" i="22"/>
  <c r="BB25" i="22"/>
  <c r="BB26" i="22"/>
  <c r="BG25" i="22"/>
  <c r="BF27" i="22"/>
  <c r="BF25" i="22"/>
  <c r="BD28" i="22"/>
  <c r="BD26" i="22"/>
  <c r="BB27" i="22"/>
  <c r="BG24" i="22"/>
  <c r="Y10" i="21"/>
  <c r="C9" i="21"/>
  <c r="BB13" i="21"/>
  <c r="BF13" i="21"/>
  <c r="AZ21" i="20"/>
  <c r="Z10" i="20"/>
  <c r="H9" i="19"/>
  <c r="Z10" i="19"/>
  <c r="B102" i="4"/>
  <c r="B109" i="4"/>
  <c r="B101" i="4"/>
  <c r="B108" i="4"/>
  <c r="B100" i="4"/>
  <c r="B107" i="4"/>
  <c r="B99" i="4"/>
  <c r="B103" i="4"/>
  <c r="B106" i="4"/>
  <c r="B98" i="4"/>
  <c r="C5" i="1"/>
  <c r="B105" i="4"/>
  <c r="B97" i="4"/>
  <c r="B104" i="4"/>
  <c r="B96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G13" i="22"/>
  <c r="BC15" i="22"/>
  <c r="BF13" i="22"/>
  <c r="BE15" i="22"/>
  <c r="H9" i="22"/>
  <c r="BA15" i="22"/>
  <c r="BB14" i="22"/>
  <c r="BF14" i="22"/>
  <c r="BD13" i="22"/>
  <c r="BB13" i="22"/>
  <c r="BD14" i="22"/>
  <c r="BE18" i="18"/>
  <c r="BE15" i="18"/>
  <c r="BE16" i="18"/>
  <c r="BC15" i="18"/>
  <c r="BC17" i="18"/>
  <c r="BC18" i="18"/>
  <c r="BD13" i="20"/>
  <c r="AX10" i="21"/>
  <c r="AY10" i="21"/>
  <c r="BC18" i="21"/>
  <c r="BD13" i="21"/>
  <c r="BC16" i="21"/>
  <c r="O9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A15" i="20"/>
  <c r="BC15" i="20"/>
  <c r="BE15" i="20"/>
  <c r="BF14" i="20"/>
  <c r="BC23" i="20"/>
  <c r="BE24" i="20"/>
  <c r="BB13" i="20"/>
  <c r="BD14" i="20"/>
  <c r="BF13" i="20"/>
  <c r="BE23" i="20"/>
  <c r="BE64" i="18"/>
  <c r="BC22" i="19"/>
  <c r="BE17" i="18"/>
  <c r="BC23" i="19"/>
  <c r="BE24" i="19"/>
  <c r="BD12" i="19"/>
  <c r="AE10" i="19"/>
  <c r="D10" i="19" s="1"/>
  <c r="AF10" i="19"/>
  <c r="E10" i="19" s="1"/>
  <c r="AZ12" i="19"/>
  <c r="BF12" i="19"/>
  <c r="BA15" i="19"/>
  <c r="BC15" i="19"/>
  <c r="BB12" i="19"/>
  <c r="BE15" i="19"/>
  <c r="BB67" i="18"/>
  <c r="BD68" i="18"/>
  <c r="BD60" i="18"/>
  <c r="BE65" i="18"/>
  <c r="BC63" i="18"/>
  <c r="BE66" i="18"/>
  <c r="BC65" i="18"/>
  <c r="BB45" i="18"/>
  <c r="BB43" i="18"/>
  <c r="BB46" i="18"/>
  <c r="BD45" i="18"/>
  <c r="BF43" i="18"/>
  <c r="BB44" i="18"/>
  <c r="BF45" i="18"/>
  <c r="BC61" i="18"/>
  <c r="BC66" i="18"/>
  <c r="BF34" i="18"/>
  <c r="BF44" i="18"/>
  <c r="BD43" i="18"/>
  <c r="BF68" i="18"/>
  <c r="BB68" i="18"/>
  <c r="BF46" i="18"/>
  <c r="BB34" i="18"/>
  <c r="BD46" i="18"/>
  <c r="BD34" i="18"/>
  <c r="BE46" i="18"/>
  <c r="BE67" i="18"/>
  <c r="BC19" i="18"/>
  <c r="BD48" i="18"/>
  <c r="BF47" i="18"/>
  <c r="BB47" i="18"/>
  <c r="BD44" i="18"/>
  <c r="BF16" i="18"/>
  <c r="AZ16" i="18"/>
  <c r="BD19" i="18" s="1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B16" i="18"/>
  <c r="BC59" i="18"/>
  <c r="BA31" i="18"/>
  <c r="BA32" i="18" s="1"/>
  <c r="BA33" i="18" s="1"/>
  <c r="BA34" i="18" s="1"/>
  <c r="BC31" i="18"/>
  <c r="BF15" i="18"/>
  <c r="BD15" i="18"/>
  <c r="BD14" i="18"/>
  <c r="BB14" i="18"/>
  <c r="BB13" i="18"/>
  <c r="BD16" i="18"/>
  <c r="BB15" i="18"/>
  <c r="BF13" i="18"/>
  <c r="BD13" i="18"/>
  <c r="BC60" i="18"/>
  <c r="BE42" i="18"/>
  <c r="BC41" i="18"/>
  <c r="BF60" i="18"/>
  <c r="BB23" i="18"/>
  <c r="BE62" i="18"/>
  <c r="BE68" i="18"/>
  <c r="BC67" i="18"/>
  <c r="BB69" i="18"/>
  <c r="BD70" i="18"/>
  <c r="BF69" i="18"/>
  <c r="BB66" i="18"/>
  <c r="BF67" i="18"/>
  <c r="BF66" i="18"/>
  <c r="BD67" i="18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R97" i="4"/>
  <c r="K104" i="4"/>
  <c r="K96" i="4"/>
  <c r="K88" i="4"/>
  <c r="K80" i="4"/>
  <c r="K72" i="4"/>
  <c r="R105" i="4"/>
  <c r="K95" i="4"/>
  <c r="AX103" i="4"/>
  <c r="R94" i="4"/>
  <c r="R78" i="4"/>
  <c r="R73" i="4"/>
  <c r="K71" i="4"/>
  <c r="R109" i="4"/>
  <c r="AR113" i="4" s="1"/>
  <c r="K108" i="4"/>
  <c r="K100" i="4"/>
  <c r="K92" i="4"/>
  <c r="K84" i="4"/>
  <c r="K76" i="4"/>
  <c r="R89" i="4"/>
  <c r="R79" i="4"/>
  <c r="K107" i="4"/>
  <c r="K99" i="4"/>
  <c r="K91" i="4"/>
  <c r="K83" i="4"/>
  <c r="K75" i="4"/>
  <c r="R81" i="4"/>
  <c r="R103" i="4"/>
  <c r="R104" i="4"/>
  <c r="R88" i="4"/>
  <c r="R80" i="4"/>
  <c r="R72" i="4"/>
  <c r="R96" i="4"/>
  <c r="R106" i="4"/>
  <c r="AY104" i="4"/>
  <c r="AY108" i="4"/>
  <c r="AY106" i="4"/>
  <c r="AY100" i="4"/>
  <c r="AY98" i="4"/>
  <c r="AY96" i="4"/>
  <c r="AY109" i="4"/>
  <c r="AY105" i="4"/>
  <c r="AY101" i="4"/>
  <c r="AY97" i="4"/>
  <c r="AX109" i="4"/>
  <c r="AX105" i="4"/>
  <c r="AX101" i="4"/>
  <c r="AX97" i="4"/>
  <c r="AX108" i="4"/>
  <c r="AX104" i="4"/>
  <c r="AX100" i="4"/>
  <c r="AX96" i="4"/>
  <c r="AY107" i="4"/>
  <c r="AY103" i="4"/>
  <c r="AY99" i="4"/>
  <c r="AX107" i="4"/>
  <c r="AX99" i="4"/>
  <c r="AY102" i="4"/>
  <c r="AX106" i="4"/>
  <c r="AX102" i="4"/>
  <c r="AX98" i="4"/>
  <c r="R98" i="4"/>
  <c r="R82" i="4"/>
  <c r="Y8" i="4"/>
  <c r="R93" i="4"/>
  <c r="R76" i="4"/>
  <c r="R102" i="4"/>
  <c r="R108" i="4"/>
  <c r="R100" i="4"/>
  <c r="R87" i="4"/>
  <c r="X109" i="4"/>
  <c r="X108" i="4"/>
  <c r="X101" i="4"/>
  <c r="X100" i="4"/>
  <c r="R92" i="4"/>
  <c r="R84" i="4"/>
  <c r="R71" i="4"/>
  <c r="K82" i="4"/>
  <c r="K81" i="4"/>
  <c r="K106" i="4"/>
  <c r="K74" i="4"/>
  <c r="X107" i="4"/>
  <c r="X99" i="4"/>
  <c r="K105" i="4"/>
  <c r="K73" i="4"/>
  <c r="X106" i="4"/>
  <c r="X98" i="4"/>
  <c r="R90" i="4"/>
  <c r="R75" i="4"/>
  <c r="K98" i="4"/>
  <c r="X105" i="4"/>
  <c r="X97" i="4"/>
  <c r="R99" i="4"/>
  <c r="K97" i="4"/>
  <c r="X104" i="4"/>
  <c r="X96" i="4"/>
  <c r="R83" i="4"/>
  <c r="K90" i="4"/>
  <c r="X103" i="4"/>
  <c r="X95" i="4"/>
  <c r="R74" i="4"/>
  <c r="K89" i="4"/>
  <c r="X102" i="4"/>
  <c r="AA8" i="4"/>
  <c r="O8" i="4" s="1"/>
  <c r="Z8" i="4"/>
  <c r="R95" i="4"/>
  <c r="R86" i="4"/>
  <c r="R77" i="4"/>
  <c r="R101" i="4"/>
  <c r="K103" i="4"/>
  <c r="K87" i="4"/>
  <c r="K79" i="4"/>
  <c r="R107" i="4"/>
  <c r="K102" i="4"/>
  <c r="K94" i="4"/>
  <c r="K86" i="4"/>
  <c r="K78" i="4"/>
  <c r="R85" i="4"/>
  <c r="K109" i="4"/>
  <c r="AQ113" i="4" s="1"/>
  <c r="K101" i="4"/>
  <c r="K93" i="4"/>
  <c r="K85" i="4"/>
  <c r="K77" i="4"/>
  <c r="R91" i="4"/>
  <c r="BF14" i="18" l="1"/>
  <c r="AZ14" i="21"/>
  <c r="BD19" i="21" s="1"/>
  <c r="BB14" i="21"/>
  <c r="AZ14" i="22"/>
  <c r="BB18" i="22" s="1"/>
  <c r="BF14" i="21"/>
  <c r="AZ14" i="20"/>
  <c r="BD19" i="20" s="1"/>
  <c r="AZ13" i="19"/>
  <c r="BF15" i="21"/>
  <c r="BE16" i="20"/>
  <c r="BA16" i="20"/>
  <c r="BE16" i="19"/>
  <c r="BA16" i="19"/>
  <c r="BE17" i="19" s="1"/>
  <c r="BA16" i="22"/>
  <c r="BF36" i="18"/>
  <c r="BD39" i="18"/>
  <c r="BB38" i="18"/>
  <c r="BB37" i="18"/>
  <c r="BF37" i="18"/>
  <c r="BB36" i="18"/>
  <c r="BF35" i="18"/>
  <c r="BD35" i="18"/>
  <c r="BD38" i="18"/>
  <c r="BD37" i="18"/>
  <c r="BB35" i="18"/>
  <c r="BF38" i="18"/>
  <c r="BE19" i="20"/>
  <c r="CD74" i="1"/>
  <c r="AW74" i="23"/>
  <c r="J74" i="23"/>
  <c r="BI75" i="23"/>
  <c r="AI74" i="23"/>
  <c r="E74" i="23"/>
  <c r="AJ74" i="23"/>
  <c r="Q74" i="23" s="1"/>
  <c r="BG75" i="23"/>
  <c r="BF39" i="18"/>
  <c r="BD40" i="18"/>
  <c r="BB39" i="18"/>
  <c r="BA35" i="18"/>
  <c r="BC38" i="18" s="1"/>
  <c r="AK109" i="4"/>
  <c r="AK105" i="4"/>
  <c r="AL101" i="4"/>
  <c r="AL103" i="4"/>
  <c r="AL104" i="4"/>
  <c r="AL97" i="4"/>
  <c r="BC17" i="22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104" i="4"/>
  <c r="AK101" i="4"/>
  <c r="AK97" i="4"/>
  <c r="AK106" i="4"/>
  <c r="AL102" i="4"/>
  <c r="AK98" i="4"/>
  <c r="AL108" i="4"/>
  <c r="AL107" i="4"/>
  <c r="AL96" i="4"/>
  <c r="AK108" i="4"/>
  <c r="AK103" i="4"/>
  <c r="AK96" i="4"/>
  <c r="AL100" i="4"/>
  <c r="AL99" i="4"/>
  <c r="AK100" i="4"/>
  <c r="AK107" i="4"/>
  <c r="AK102" i="4"/>
  <c r="AL109" i="4"/>
  <c r="AL105" i="4"/>
  <c r="AL98" i="4"/>
  <c r="AL106" i="4"/>
  <c r="AK99" i="4"/>
  <c r="BE18" i="20"/>
  <c r="BC19" i="20"/>
  <c r="BC18" i="20"/>
  <c r="BE17" i="20"/>
  <c r="BC17" i="20"/>
  <c r="BE16" i="22"/>
  <c r="BC16" i="22"/>
  <c r="BE20" i="20"/>
  <c r="BC16" i="20"/>
  <c r="BE21" i="20"/>
  <c r="BC20" i="20"/>
  <c r="BF17" i="18"/>
  <c r="BF24" i="18"/>
  <c r="BD13" i="19"/>
  <c r="BC16" i="19"/>
  <c r="BB13" i="19"/>
  <c r="BF13" i="19"/>
  <c r="BD61" i="18"/>
  <c r="BB63" i="18"/>
  <c r="BB61" i="18"/>
  <c r="BE20" i="18"/>
  <c r="BD64" i="18"/>
  <c r="BD63" i="18"/>
  <c r="BF64" i="18"/>
  <c r="BB18" i="18"/>
  <c r="BB64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E25" i="18" s="1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D65" i="18"/>
  <c r="AZ24" i="18"/>
  <c r="BF28" i="18" s="1"/>
  <c r="BD24" i="18"/>
  <c r="BF18" i="18"/>
  <c r="BK103" i="4"/>
  <c r="BK106" i="4"/>
  <c r="BI106" i="4"/>
  <c r="BI107" i="4"/>
  <c r="BK100" i="4"/>
  <c r="BI105" i="4"/>
  <c r="BI108" i="4"/>
  <c r="BI103" i="4"/>
  <c r="BI102" i="4"/>
  <c r="BK101" i="4"/>
  <c r="BK97" i="4"/>
  <c r="BK104" i="4"/>
  <c r="BI100" i="4"/>
  <c r="BK108" i="4"/>
  <c r="BK105" i="4"/>
  <c r="BI101" i="4"/>
  <c r="BK102" i="4"/>
  <c r="BI109" i="4"/>
  <c r="BI97" i="4"/>
  <c r="BI104" i="4"/>
  <c r="BK98" i="4"/>
  <c r="BK99" i="4"/>
  <c r="BK107" i="4"/>
  <c r="AR112" i="4"/>
  <c r="BK109" i="4"/>
  <c r="AQ99" i="4"/>
  <c r="BI98" i="4"/>
  <c r="AQ102" i="4"/>
  <c r="BI99" i="4"/>
  <c r="AQ98" i="4"/>
  <c r="AQ94" i="4"/>
  <c r="AR81" i="4"/>
  <c r="AR107" i="4"/>
  <c r="AQ78" i="4"/>
  <c r="AQ110" i="4"/>
  <c r="AQ86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R89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Q100" i="4"/>
  <c r="AR108" i="4"/>
  <c r="AQ108" i="4"/>
  <c r="AR101" i="4"/>
  <c r="AR109" i="4"/>
  <c r="Z9" i="4"/>
  <c r="H8" i="4"/>
  <c r="AA9" i="4"/>
  <c r="Y9" i="4"/>
  <c r="C8" i="4"/>
  <c r="BD18" i="21" l="1"/>
  <c r="BB17" i="21"/>
  <c r="BC17" i="19"/>
  <c r="BF18" i="21"/>
  <c r="BF18" i="20"/>
  <c r="BC20" i="19"/>
  <c r="BD14" i="19"/>
  <c r="BG16" i="22"/>
  <c r="BF14" i="19"/>
  <c r="BD19" i="22"/>
  <c r="BD20" i="21"/>
  <c r="BF19" i="21"/>
  <c r="BB19" i="21"/>
  <c r="BF16" i="21"/>
  <c r="AZ14" i="19"/>
  <c r="BF18" i="19" s="1"/>
  <c r="BB18" i="20"/>
  <c r="BF18" i="22"/>
  <c r="BF16" i="20"/>
  <c r="BD16" i="21"/>
  <c r="BB14" i="19"/>
  <c r="BB19" i="20"/>
  <c r="BF19" i="20"/>
  <c r="BD20" i="20"/>
  <c r="BB16" i="20"/>
  <c r="BB15" i="20"/>
  <c r="BF17" i="20"/>
  <c r="BD18" i="20"/>
  <c r="BB17" i="20"/>
  <c r="BF15" i="20"/>
  <c r="BD17" i="20"/>
  <c r="BD16" i="20"/>
  <c r="BD15" i="20"/>
  <c r="BF19" i="22"/>
  <c r="BB19" i="22"/>
  <c r="BG17" i="22"/>
  <c r="BD20" i="22"/>
  <c r="BF16" i="22"/>
  <c r="BD15" i="22"/>
  <c r="BD16" i="22"/>
  <c r="BF15" i="22"/>
  <c r="BB15" i="22"/>
  <c r="BD18" i="22"/>
  <c r="BG15" i="22"/>
  <c r="BB16" i="22"/>
  <c r="BF17" i="22"/>
  <c r="BD17" i="22"/>
  <c r="BB17" i="22"/>
  <c r="BB16" i="21"/>
  <c r="BC19" i="19"/>
  <c r="BD15" i="21"/>
  <c r="BE18" i="19"/>
  <c r="BB15" i="21"/>
  <c r="BF17" i="21"/>
  <c r="BB18" i="21"/>
  <c r="BD17" i="21"/>
  <c r="BE19" i="19"/>
  <c r="BC18" i="19"/>
  <c r="BE21" i="19"/>
  <c r="BE20" i="19"/>
  <c r="BC21" i="19"/>
  <c r="BE22" i="19"/>
  <c r="BA17" i="22"/>
  <c r="BC21" i="20"/>
  <c r="BE22" i="20"/>
  <c r="BE17" i="22"/>
  <c r="BC39" i="18"/>
  <c r="AL74" i="23"/>
  <c r="BE39" i="18"/>
  <c r="BE36" i="18"/>
  <c r="BE37" i="18"/>
  <c r="BC36" i="18"/>
  <c r="BE38" i="18"/>
  <c r="V74" i="23"/>
  <c r="AO75" i="23"/>
  <c r="T74" i="23"/>
  <c r="U74" i="23" s="1"/>
  <c r="P74" i="23"/>
  <c r="AK74" i="23" s="1"/>
  <c r="B74" i="23" s="1"/>
  <c r="BX74" i="1" s="1"/>
  <c r="BK75" i="23"/>
  <c r="BE41" i="18"/>
  <c r="BC40" i="18"/>
  <c r="BE40" i="18"/>
  <c r="BC37" i="18"/>
  <c r="AI10" i="19"/>
  <c r="P10" i="19" s="1"/>
  <c r="AJ10" i="19"/>
  <c r="Q10" i="19" s="1"/>
  <c r="AL10" i="19" s="1"/>
  <c r="BD23" i="20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AT10" i="21" s="1"/>
  <c r="F10" i="19"/>
  <c r="AT10" i="19" s="1"/>
  <c r="BE23" i="18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C22" i="18"/>
  <c r="BB28" i="18"/>
  <c r="BC25" i="18"/>
  <c r="BE26" i="18"/>
  <c r="BE21" i="18"/>
  <c r="BC21" i="18"/>
  <c r="BC23" i="18"/>
  <c r="BE22" i="18"/>
  <c r="BE24" i="18"/>
  <c r="BF25" i="18"/>
  <c r="BC24" i="18"/>
  <c r="BE48" i="18"/>
  <c r="C9" i="4"/>
  <c r="AA10" i="4"/>
  <c r="O9" i="4"/>
  <c r="H9" i="4"/>
  <c r="Z10" i="4"/>
  <c r="DC16" i="1"/>
  <c r="BB16" i="19" l="1"/>
  <c r="BD15" i="19"/>
  <c r="BD18" i="19"/>
  <c r="BF16" i="19"/>
  <c r="BF17" i="19"/>
  <c r="BD17" i="19"/>
  <c r="BB17" i="19"/>
  <c r="BD19" i="19"/>
  <c r="BB18" i="19"/>
  <c r="BF15" i="19"/>
  <c r="BD20" i="19"/>
  <c r="BB19" i="19"/>
  <c r="BF19" i="19"/>
  <c r="BB15" i="19"/>
  <c r="BD16" i="19"/>
  <c r="BA18" i="22"/>
  <c r="BC22" i="22" s="1"/>
  <c r="BC18" i="22"/>
  <c r="BE18" i="22"/>
  <c r="BL75" i="23"/>
  <c r="AX75" i="23" s="1"/>
  <c r="CE74" i="1"/>
  <c r="CO74" i="1" s="1"/>
  <c r="AS75" i="23"/>
  <c r="AV75" i="23"/>
  <c r="BH75" i="23"/>
  <c r="BJ75" i="23"/>
  <c r="AU75" i="23" s="1"/>
  <c r="Q10" i="22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BG11" i="21"/>
  <c r="BE49" i="18"/>
  <c r="AB11" i="19"/>
  <c r="Y11" i="19" s="1"/>
  <c r="AP12" i="19"/>
  <c r="BG11" i="19"/>
  <c r="F10" i="18"/>
  <c r="AT10" i="18" s="1"/>
  <c r="K10" i="18"/>
  <c r="BI11" i="18" s="1"/>
  <c r="BA49" i="18"/>
  <c r="BE50" i="18" s="1"/>
  <c r="DC21" i="1"/>
  <c r="AN9" i="4"/>
  <c r="AN8" i="4"/>
  <c r="AN7" i="4"/>
  <c r="AN6" i="4"/>
  <c r="AN5" i="4"/>
  <c r="BE22" i="22" l="1"/>
  <c r="BC21" i="22"/>
  <c r="BC19" i="22"/>
  <c r="BE19" i="22"/>
  <c r="BC20" i="22"/>
  <c r="BE21" i="22"/>
  <c r="BE20" i="22"/>
  <c r="BE23" i="22"/>
  <c r="BE24" i="22"/>
  <c r="BC23" i="22"/>
  <c r="BO75" i="23"/>
  <c r="W75" i="23" s="1"/>
  <c r="X75" i="23" s="1"/>
  <c r="AN75" i="23" s="1"/>
  <c r="AM75" i="23" s="1"/>
  <c r="CC75" i="1" s="1"/>
  <c r="CB75" i="1"/>
  <c r="S75" i="23"/>
  <c r="AW75" i="23" s="1"/>
  <c r="BM75" i="23"/>
  <c r="AF75" i="23"/>
  <c r="BN75" i="23"/>
  <c r="AH75" i="23"/>
  <c r="H11" i="19"/>
  <c r="X11" i="1" s="1"/>
  <c r="AC11" i="22"/>
  <c r="AQ12" i="22"/>
  <c r="BJ11" i="22"/>
  <c r="R10" i="21"/>
  <c r="AR12" i="21" s="1"/>
  <c r="K10" i="21"/>
  <c r="C11" i="21"/>
  <c r="C11" i="19"/>
  <c r="W11" i="1" s="1"/>
  <c r="AC11" i="18"/>
  <c r="Z11" i="18" s="1"/>
  <c r="AQ12" i="18"/>
  <c r="AU10" i="18"/>
  <c r="AB11" i="18"/>
  <c r="Y11" i="18" s="1"/>
  <c r="AP12" i="18"/>
  <c r="BG11" i="18"/>
  <c r="BA50" i="18"/>
  <c r="BC51" i="18" s="1"/>
  <c r="BC50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V75" i="23" l="1"/>
  <c r="AO76" i="23"/>
  <c r="CD75" i="1"/>
  <c r="T75" i="23"/>
  <c r="U75" i="23" s="1"/>
  <c r="E75" i="23"/>
  <c r="AJ75" i="23"/>
  <c r="Q75" i="23" s="1"/>
  <c r="BG76" i="23"/>
  <c r="J75" i="23"/>
  <c r="BI76" i="23"/>
  <c r="AI75" i="23"/>
  <c r="Z11" i="22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F10" i="22"/>
  <c r="AT10" i="22" s="1"/>
  <c r="H11" i="22"/>
  <c r="BP11" i="1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H11" i="18"/>
  <c r="N11" i="1" s="1"/>
  <c r="BA51" i="18"/>
  <c r="BC53" i="18" s="1"/>
  <c r="R10" i="18"/>
  <c r="C11" i="18"/>
  <c r="M11" i="1" s="1"/>
  <c r="DC31" i="1"/>
  <c r="BM10" i="4"/>
  <c r="BT4" i="4"/>
  <c r="BH76" i="23" l="1"/>
  <c r="BM76" i="23" s="1"/>
  <c r="BJ76" i="23"/>
  <c r="BN76" i="23" s="1"/>
  <c r="AE76" i="23"/>
  <c r="CE75" i="1"/>
  <c r="AG76" i="23"/>
  <c r="AS76" i="23"/>
  <c r="AU76" i="23"/>
  <c r="BK76" i="23"/>
  <c r="BL76" i="23" s="1"/>
  <c r="AX76" i="23" s="1"/>
  <c r="AJ76" i="23" s="1"/>
  <c r="Q76" i="23" s="1"/>
  <c r="AL76" i="23" s="1"/>
  <c r="P75" i="23"/>
  <c r="AK75" i="23" s="1"/>
  <c r="AL75" i="23"/>
  <c r="BK11" i="19"/>
  <c r="W10" i="19"/>
  <c r="X10" i="19" s="1"/>
  <c r="Z10" i="1" s="1"/>
  <c r="AV10" i="19"/>
  <c r="AR12" i="19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BH11" i="22"/>
  <c r="R10" i="22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DC36" i="1"/>
  <c r="M5" i="4"/>
  <c r="M6" i="4"/>
  <c r="M7" i="4"/>
  <c r="M8" i="4"/>
  <c r="M9" i="4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T10" i="4" l="1"/>
  <c r="O10" i="4"/>
  <c r="H10" i="4"/>
  <c r="D10" i="1" s="1"/>
  <c r="C10" i="4"/>
  <c r="I76" i="23"/>
  <c r="BI77" i="23"/>
  <c r="AV76" i="23"/>
  <c r="AV77" i="23" s="1"/>
  <c r="AI76" i="23"/>
  <c r="BG77" i="23"/>
  <c r="D76" i="23"/>
  <c r="B75" i="23"/>
  <c r="BX75" i="1" s="1"/>
  <c r="BO76" i="23"/>
  <c r="W76" i="23" s="1"/>
  <c r="X76" i="23" s="1"/>
  <c r="S10" i="19"/>
  <c r="AB10" i="1" s="1"/>
  <c r="AN10" i="19"/>
  <c r="AM10" i="19" s="1"/>
  <c r="AA10" i="1" s="1"/>
  <c r="BD10" i="1"/>
  <c r="BI10" i="1"/>
  <c r="BF11" i="1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P10" i="1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5" i="4"/>
  <c r="BA6" i="4" s="1"/>
  <c r="BA7" i="4" s="1"/>
  <c r="BA8" i="4" s="1"/>
  <c r="BA9" i="4" s="1"/>
  <c r="BA10" i="4" s="1"/>
  <c r="BA11" i="4" s="1"/>
  <c r="BA12" i="4" s="1"/>
  <c r="AN76" i="23" l="1"/>
  <c r="AM76" i="23" s="1"/>
  <c r="CC76" i="1" s="1"/>
  <c r="CB76" i="1"/>
  <c r="S76" i="23"/>
  <c r="P76" i="23"/>
  <c r="AK76" i="23" s="1"/>
  <c r="B76" i="23" s="1"/>
  <c r="BX76" i="1" s="1"/>
  <c r="BK77" i="23"/>
  <c r="V10" i="21"/>
  <c r="AO11" i="21"/>
  <c r="BR10" i="1"/>
  <c r="U10" i="19"/>
  <c r="AC10" i="1" s="1"/>
  <c r="EE10" i="1" s="1"/>
  <c r="AW10" i="19"/>
  <c r="AO11" i="19" s="1"/>
  <c r="BL11" i="19" s="1"/>
  <c r="AX11" i="19" s="1"/>
  <c r="DE10" i="1"/>
  <c r="BK10" i="1"/>
  <c r="EG10" i="1" s="1"/>
  <c r="AN10" i="22"/>
  <c r="AM10" i="22" s="1"/>
  <c r="BS10" i="1" s="1"/>
  <c r="S10" i="22"/>
  <c r="O11" i="22"/>
  <c r="BQ11" i="1" s="1"/>
  <c r="AW10" i="18"/>
  <c r="R10" i="1"/>
  <c r="U10" i="18"/>
  <c r="S10" i="1" s="1"/>
  <c r="ED10" i="1" s="1"/>
  <c r="DC46" i="1"/>
  <c r="BA13" i="4"/>
  <c r="BE12" i="4"/>
  <c r="BE11" i="4"/>
  <c r="BC11" i="4"/>
  <c r="BC12" i="4"/>
  <c r="BE13" i="4"/>
  <c r="BC13" i="4"/>
  <c r="AZ44" i="4"/>
  <c r="AM7" i="4"/>
  <c r="CD76" i="1" l="1"/>
  <c r="AW76" i="23"/>
  <c r="BJ11" i="21"/>
  <c r="BL11" i="21"/>
  <c r="BH11" i="21"/>
  <c r="AF11" i="21" s="1"/>
  <c r="E11" i="21" s="1"/>
  <c r="BH11" i="19"/>
  <c r="BJ11" i="19"/>
  <c r="V10" i="18"/>
  <c r="AO11" i="18"/>
  <c r="V10" i="19"/>
  <c r="AW10" i="22"/>
  <c r="BT10" i="1"/>
  <c r="AS11" i="21"/>
  <c r="U10" i="22"/>
  <c r="BU10" i="1" s="1"/>
  <c r="EH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BN11" i="19" l="1"/>
  <c r="AH11" i="19"/>
  <c r="J11" i="19" s="1"/>
  <c r="BM11" i="19"/>
  <c r="AF11" i="19"/>
  <c r="E11" i="19" s="1"/>
  <c r="BO11" i="21"/>
  <c r="AX11" i="21"/>
  <c r="BN11" i="21"/>
  <c r="AG11" i="21"/>
  <c r="I11" i="21" s="1"/>
  <c r="V76" i="23"/>
  <c r="AO77" i="23"/>
  <c r="T76" i="23"/>
  <c r="U76" i="23" s="1"/>
  <c r="BJ11" i="18"/>
  <c r="BL11" i="18"/>
  <c r="V10" i="22"/>
  <c r="AO11" i="22"/>
  <c r="AH11" i="21"/>
  <c r="J11" i="21" s="1"/>
  <c r="BH11" i="18"/>
  <c r="AE11" i="21"/>
  <c r="D11" i="21" s="1"/>
  <c r="BM11" i="21"/>
  <c r="AY11" i="19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AJ11" i="19" l="1"/>
  <c r="Q11" i="19" s="1"/>
  <c r="AL11" i="19" s="1"/>
  <c r="BN11" i="18"/>
  <c r="AH11" i="18"/>
  <c r="J11" i="18" s="1"/>
  <c r="BO11" i="18"/>
  <c r="AX11" i="18"/>
  <c r="BM11" i="18"/>
  <c r="AF11" i="18"/>
  <c r="E11" i="18" s="1"/>
  <c r="CE76" i="1"/>
  <c r="AS77" i="23"/>
  <c r="AU77" i="23"/>
  <c r="BJ77" i="23"/>
  <c r="BH77" i="23"/>
  <c r="BL77" i="23"/>
  <c r="AJ11" i="21"/>
  <c r="Q11" i="21" s="1"/>
  <c r="AL11" i="21" s="1"/>
  <c r="BI11" i="22"/>
  <c r="AG11" i="18"/>
  <c r="I11" i="18" s="1"/>
  <c r="AE11" i="18"/>
  <c r="D11" i="18" s="1"/>
  <c r="AY11" i="18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A26" i="4"/>
  <c r="BF22" i="4"/>
  <c r="BD23" i="4"/>
  <c r="AZ23" i="4"/>
  <c r="BD24" i="4" s="1"/>
  <c r="BF23" i="4"/>
  <c r="BB23" i="4"/>
  <c r="AZ8" i="4"/>
  <c r="BC10" i="4"/>
  <c r="BN11" i="22" l="1"/>
  <c r="AF11" i="22"/>
  <c r="E11" i="22" s="1"/>
  <c r="AJ11" i="18"/>
  <c r="Q11" i="18" s="1"/>
  <c r="AL11" i="18" s="1"/>
  <c r="BN77" i="23"/>
  <c r="AG77" i="23"/>
  <c r="AE77" i="23"/>
  <c r="BM77" i="23"/>
  <c r="AU78" i="23"/>
  <c r="AX77" i="23"/>
  <c r="AJ77" i="23" s="1"/>
  <c r="Q77" i="23" s="1"/>
  <c r="AL77" i="23" s="1"/>
  <c r="BO77" i="23"/>
  <c r="W77" i="23" s="1"/>
  <c r="X77" i="23" s="1"/>
  <c r="AZ48" i="4"/>
  <c r="BB49" i="4" s="1"/>
  <c r="AE11" i="22"/>
  <c r="P11" i="21"/>
  <c r="AI11" i="18"/>
  <c r="P11" i="18" s="1"/>
  <c r="R11" i="18" s="1"/>
  <c r="K11" i="21"/>
  <c r="AQ13" i="21" s="1"/>
  <c r="R11" i="19"/>
  <c r="BA45" i="4"/>
  <c r="DC66" i="1"/>
  <c r="BC17" i="4"/>
  <c r="BA17" i="4"/>
  <c r="BA27" i="4"/>
  <c r="BF48" i="4"/>
  <c r="BB48" i="4"/>
  <c r="BB24" i="4"/>
  <c r="BF24" i="4"/>
  <c r="AZ24" i="4"/>
  <c r="AZ9" i="4"/>
  <c r="BF49" i="4" l="1"/>
  <c r="BD49" i="4"/>
  <c r="AN77" i="23"/>
  <c r="AM77" i="23" s="1"/>
  <c r="CC77" i="1" s="1"/>
  <c r="CB77" i="1"/>
  <c r="S77" i="23"/>
  <c r="D77" i="23"/>
  <c r="AI77" i="23"/>
  <c r="BG78" i="23"/>
  <c r="I77" i="23"/>
  <c r="BI78" i="23"/>
  <c r="D11" i="22"/>
  <c r="AZ49" i="4"/>
  <c r="BF53" i="4" s="1"/>
  <c r="R11" i="21"/>
  <c r="AD12" i="21" s="1"/>
  <c r="AA12" i="21" s="1"/>
  <c r="AK11" i="21"/>
  <c r="AK11" i="18"/>
  <c r="F11" i="2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DC71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AB12" i="21" l="1"/>
  <c r="Y12" i="21" s="1"/>
  <c r="AT11" i="21"/>
  <c r="BB53" i="4"/>
  <c r="BB50" i="4"/>
  <c r="CD77" i="1"/>
  <c r="AW77" i="23"/>
  <c r="P77" i="23"/>
  <c r="AK77" i="23" s="1"/>
  <c r="B77" i="23" s="1"/>
  <c r="BX77" i="1" s="1"/>
  <c r="BK78" i="23"/>
  <c r="BD54" i="4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BG12" i="21"/>
  <c r="AP13" i="21"/>
  <c r="BF12" i="1"/>
  <c r="F11" i="22"/>
  <c r="AT11" i="22" s="1"/>
  <c r="C12" i="21"/>
  <c r="B11" i="19"/>
  <c r="V11" i="1" s="1"/>
  <c r="AM11" i="1" s="1"/>
  <c r="AN11" i="1" s="1"/>
  <c r="F11" i="19"/>
  <c r="AT11" i="19" s="1"/>
  <c r="AC12" i="19"/>
  <c r="Z12" i="19" s="1"/>
  <c r="AQ13" i="19"/>
  <c r="AU11" i="19"/>
  <c r="BI12" i="19"/>
  <c r="O12" i="19"/>
  <c r="Y12" i="1" s="1"/>
  <c r="O12" i="18"/>
  <c r="O12" i="1" s="1"/>
  <c r="AQ13" i="18"/>
  <c r="AC12" i="18"/>
  <c r="Z12" i="18" s="1"/>
  <c r="AU11" i="18"/>
  <c r="BI12" i="18"/>
  <c r="B11" i="18"/>
  <c r="L11" i="1" s="1"/>
  <c r="F11" i="18"/>
  <c r="AT11" i="18" s="1"/>
  <c r="BA47" i="4"/>
  <c r="DC76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V77" i="23" l="1"/>
  <c r="AO78" i="23"/>
  <c r="T77" i="23"/>
  <c r="U77" i="23" s="1"/>
  <c r="AN11" i="21"/>
  <c r="AM11" i="21" s="1"/>
  <c r="BI11" i="1" s="1"/>
  <c r="BE12" i="1"/>
  <c r="S11" i="21"/>
  <c r="BD11" i="1"/>
  <c r="AB12" i="22"/>
  <c r="Y12" i="22" s="1"/>
  <c r="AP13" i="22"/>
  <c r="BH12" i="22"/>
  <c r="H12" i="19"/>
  <c r="X12" i="1" s="1"/>
  <c r="AB12" i="19"/>
  <c r="Y12" i="19" s="1"/>
  <c r="AP13" i="19"/>
  <c r="BG12" i="19"/>
  <c r="W11" i="19"/>
  <c r="X11" i="19" s="1"/>
  <c r="Z11" i="1" s="1"/>
  <c r="H12" i="18"/>
  <c r="N12" i="1" s="1"/>
  <c r="AB12" i="18"/>
  <c r="Y12" i="18" s="1"/>
  <c r="AP13" i="18"/>
  <c r="BG12" i="18"/>
  <c r="W11" i="18"/>
  <c r="X11" i="18" s="1"/>
  <c r="P11" i="1" s="1"/>
  <c r="AZ15" i="4"/>
  <c r="BF16" i="4" s="1"/>
  <c r="BA48" i="4"/>
  <c r="DC81" i="1"/>
  <c r="BB15" i="4"/>
  <c r="BF15" i="4"/>
  <c r="BD15" i="4"/>
  <c r="BA30" i="4"/>
  <c r="BD27" i="4"/>
  <c r="BF27" i="4"/>
  <c r="AZ27" i="4"/>
  <c r="AZ34" i="4"/>
  <c r="BA20" i="4"/>
  <c r="BE21" i="4" s="1"/>
  <c r="BC20" i="4"/>
  <c r="BA54" i="4"/>
  <c r="CE77" i="1" l="1"/>
  <c r="T78" i="23"/>
  <c r="AS78" i="23"/>
  <c r="BJ78" i="23"/>
  <c r="BH78" i="23"/>
  <c r="BL78" i="23"/>
  <c r="AW11" i="21"/>
  <c r="AO12" i="21" s="1"/>
  <c r="BL12" i="21" s="1"/>
  <c r="AX12" i="21" s="1"/>
  <c r="DE11" i="1"/>
  <c r="AZ28" i="4"/>
  <c r="AZ29" i="4" s="1"/>
  <c r="BD30" i="4" s="1"/>
  <c r="BJ11" i="1"/>
  <c r="C12" i="22"/>
  <c r="BO12" i="1" s="1"/>
  <c r="C12" i="19"/>
  <c r="W12" i="1" s="1"/>
  <c r="AN11" i="19"/>
  <c r="AM11" i="19" s="1"/>
  <c r="AA11" i="1" s="1"/>
  <c r="S11" i="19"/>
  <c r="BB16" i="4"/>
  <c r="BD16" i="4"/>
  <c r="C12" i="18"/>
  <c r="M12" i="1" s="1"/>
  <c r="S11" i="18"/>
  <c r="AN11" i="18"/>
  <c r="AM11" i="18" s="1"/>
  <c r="Q11" i="1" s="1"/>
  <c r="BA49" i="4"/>
  <c r="AZ16" i="4"/>
  <c r="BD21" i="4" s="1"/>
  <c r="DC86" i="1"/>
  <c r="BA31" i="4"/>
  <c r="BE32" i="4" s="1"/>
  <c r="BC31" i="4"/>
  <c r="AZ35" i="4"/>
  <c r="BF28" i="4"/>
  <c r="BB28" i="4"/>
  <c r="BD28" i="4"/>
  <c r="BA21" i="4"/>
  <c r="BC21" i="4"/>
  <c r="BA55" i="4"/>
  <c r="E10" i="1"/>
  <c r="BB29" i="4" l="1"/>
  <c r="BB30" i="4"/>
  <c r="BF30" i="4"/>
  <c r="BD29" i="4"/>
  <c r="BF29" i="4"/>
  <c r="AX78" i="23"/>
  <c r="AJ78" i="23" s="1"/>
  <c r="Q78" i="23" s="1"/>
  <c r="AL78" i="23" s="1"/>
  <c r="BO78" i="23"/>
  <c r="W78" i="23" s="1"/>
  <c r="X78" i="23" s="1"/>
  <c r="BN78" i="23"/>
  <c r="AG78" i="23"/>
  <c r="AV78" i="23"/>
  <c r="BM78" i="23"/>
  <c r="AE78" i="23"/>
  <c r="AZ30" i="4"/>
  <c r="BH12" i="21"/>
  <c r="BM12" i="21" s="1"/>
  <c r="BJ12" i="21"/>
  <c r="AG12" i="21" s="1"/>
  <c r="I12" i="21" s="1"/>
  <c r="V11" i="21"/>
  <c r="T11" i="21"/>
  <c r="U11" i="21" s="1"/>
  <c r="BK11" i="1" s="1"/>
  <c r="EG11" i="1" s="1"/>
  <c r="AB11" i="1"/>
  <c r="R11" i="1"/>
  <c r="BO12" i="21"/>
  <c r="AS12" i="21"/>
  <c r="AW11" i="19"/>
  <c r="AW11" i="18"/>
  <c r="T11" i="18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DC91" i="1"/>
  <c r="BA32" i="4"/>
  <c r="BC33" i="4" s="1"/>
  <c r="BC32" i="4"/>
  <c r="BA22" i="4"/>
  <c r="BE23" i="4" s="1"/>
  <c r="BE22" i="4"/>
  <c r="AZ36" i="4"/>
  <c r="BC22" i="4"/>
  <c r="BA56" i="4"/>
  <c r="AN78" i="23" l="1"/>
  <c r="AM78" i="23" s="1"/>
  <c r="CC78" i="1" s="1"/>
  <c r="CB78" i="1"/>
  <c r="S78" i="23"/>
  <c r="BI79" i="23"/>
  <c r="I78" i="23"/>
  <c r="D78" i="23"/>
  <c r="AI78" i="23"/>
  <c r="BG79" i="23"/>
  <c r="AZ31" i="4"/>
  <c r="BD35" i="4" s="1"/>
  <c r="BB31" i="4"/>
  <c r="BD31" i="4"/>
  <c r="BF31" i="4"/>
  <c r="AO12" i="19"/>
  <c r="BL12" i="19" s="1"/>
  <c r="AY12" i="19" s="1"/>
  <c r="U11" i="18"/>
  <c r="S11" i="1" s="1"/>
  <c r="ED11" i="1" s="1"/>
  <c r="AO12" i="18"/>
  <c r="BL12" i="18" s="1"/>
  <c r="AX12" i="18" s="1"/>
  <c r="T11" i="19"/>
  <c r="U11" i="19" s="1"/>
  <c r="AC11" i="1" s="1"/>
  <c r="EE11" i="1" s="1"/>
  <c r="AH12" i="21"/>
  <c r="J12" i="21" s="1"/>
  <c r="BN12" i="21"/>
  <c r="AE12" i="21"/>
  <c r="D12" i="21" s="1"/>
  <c r="AF12" i="21"/>
  <c r="E12" i="21" s="1"/>
  <c r="AY12" i="21"/>
  <c r="V11" i="19"/>
  <c r="V11" i="18"/>
  <c r="BE51" i="4"/>
  <c r="BA51" i="4"/>
  <c r="BE55" i="4" s="1"/>
  <c r="BC51" i="4"/>
  <c r="DC96" i="1"/>
  <c r="BA33" i="4"/>
  <c r="BE33" i="4"/>
  <c r="BA23" i="4"/>
  <c r="BC23" i="4"/>
  <c r="AZ37" i="4"/>
  <c r="BF38" i="4" s="1"/>
  <c r="BD37" i="4"/>
  <c r="BF37" i="4"/>
  <c r="BB37" i="4"/>
  <c r="BA57" i="4"/>
  <c r="BE58" i="4" s="1"/>
  <c r="BC57" i="4"/>
  <c r="BF35" i="4" l="1"/>
  <c r="BB32" i="4"/>
  <c r="BB35" i="4"/>
  <c r="BD33" i="4"/>
  <c r="CD78" i="1"/>
  <c r="AW78" i="23"/>
  <c r="U78" i="23"/>
  <c r="P78" i="23"/>
  <c r="AK78" i="23" s="1"/>
  <c r="B78" i="23" s="1"/>
  <c r="BX78" i="1" s="1"/>
  <c r="BK79" i="23"/>
  <c r="BF34" i="4"/>
  <c r="BB36" i="4"/>
  <c r="BD36" i="4"/>
  <c r="BB33" i="4"/>
  <c r="BF33" i="4"/>
  <c r="BD34" i="4"/>
  <c r="BF36" i="4"/>
  <c r="BD32" i="4"/>
  <c r="BF32" i="4"/>
  <c r="BB34" i="4"/>
  <c r="BH12" i="19"/>
  <c r="BJ12" i="19"/>
  <c r="AG12" i="19" s="1"/>
  <c r="I12" i="19" s="1"/>
  <c r="BH12" i="18"/>
  <c r="BJ12" i="18"/>
  <c r="BA24" i="4"/>
  <c r="BE25" i="4" s="1"/>
  <c r="AJ12" i="21"/>
  <c r="AI12" i="21"/>
  <c r="AS12" i="19"/>
  <c r="BC55" i="4"/>
  <c r="BO12" i="18"/>
  <c r="AS12" i="18"/>
  <c r="BC56" i="4"/>
  <c r="BE53" i="4"/>
  <c r="BE52" i="4"/>
  <c r="BE57" i="4"/>
  <c r="BC53" i="4"/>
  <c r="BC52" i="4"/>
  <c r="BE56" i="4"/>
  <c r="BE54" i="4"/>
  <c r="BC54" i="4"/>
  <c r="DC101" i="1"/>
  <c r="BA34" i="4"/>
  <c r="BC35" i="4" s="1"/>
  <c r="BE34" i="4"/>
  <c r="BC24" i="4"/>
  <c r="BC34" i="4"/>
  <c r="BE24" i="4"/>
  <c r="AZ38" i="4"/>
  <c r="BF39" i="4" s="1"/>
  <c r="BD38" i="4"/>
  <c r="BB38" i="4"/>
  <c r="BA58" i="4"/>
  <c r="BE59" i="4" s="1"/>
  <c r="BC58" i="4"/>
  <c r="BN12" i="18" l="1"/>
  <c r="AH12" i="18"/>
  <c r="J12" i="18" s="1"/>
  <c r="BM12" i="18"/>
  <c r="AF12" i="18"/>
  <c r="E12" i="18" s="1"/>
  <c r="CE78" i="1"/>
  <c r="V78" i="23"/>
  <c r="AO79" i="23"/>
  <c r="BL79" i="23" s="1"/>
  <c r="BC25" i="4"/>
  <c r="P12" i="21"/>
  <c r="Q12" i="21"/>
  <c r="AL12" i="21" s="1"/>
  <c r="BN12" i="19"/>
  <c r="AF12" i="19"/>
  <c r="E12" i="19" s="1"/>
  <c r="BM12" i="19"/>
  <c r="AX12" i="19"/>
  <c r="BO12" i="19"/>
  <c r="AE12" i="18"/>
  <c r="D12" i="18" s="1"/>
  <c r="BA25" i="4"/>
  <c r="BC29" i="4" s="1"/>
  <c r="AE12" i="19"/>
  <c r="D12" i="19" s="1"/>
  <c r="AH12" i="19"/>
  <c r="J12" i="19" s="1"/>
  <c r="K12" i="19" s="1"/>
  <c r="AG12" i="18"/>
  <c r="I12" i="18" s="1"/>
  <c r="AY12" i="18"/>
  <c r="DC106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AQ14" i="19" l="1"/>
  <c r="AC13" i="19"/>
  <c r="Z13" i="19" s="1"/>
  <c r="AU12" i="19"/>
  <c r="BO79" i="23"/>
  <c r="W79" i="23" s="1"/>
  <c r="X79" i="23" s="1"/>
  <c r="AX79" i="23"/>
  <c r="AJ79" i="23" s="1"/>
  <c r="Q79" i="23" s="1"/>
  <c r="AL79" i="23" s="1"/>
  <c r="AS79" i="23"/>
  <c r="AV79" i="23"/>
  <c r="BJ79" i="23"/>
  <c r="BH79" i="23"/>
  <c r="BC27" i="4"/>
  <c r="BE30" i="4"/>
  <c r="R12" i="21"/>
  <c r="BK13" i="21" s="1"/>
  <c r="AK12" i="21"/>
  <c r="BC30" i="4"/>
  <c r="BE31" i="4"/>
  <c r="BE26" i="4"/>
  <c r="BC26" i="4"/>
  <c r="BE28" i="4"/>
  <c r="BC28" i="4"/>
  <c r="BE29" i="4"/>
  <c r="BE27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H13" i="19" l="1"/>
  <c r="X13" i="1" s="1"/>
  <c r="AN79" i="23"/>
  <c r="AM79" i="23" s="1"/>
  <c r="CC79" i="1" s="1"/>
  <c r="CB79" i="1"/>
  <c r="S79" i="23"/>
  <c r="AG79" i="23"/>
  <c r="BN79" i="23"/>
  <c r="AU79" i="23"/>
  <c r="AE79" i="23"/>
  <c r="BM79" i="23"/>
  <c r="AD13" i="21"/>
  <c r="AA13" i="21" s="1"/>
  <c r="AV12" i="21"/>
  <c r="AR14" i="21"/>
  <c r="P12" i="19"/>
  <c r="AC13" i="21"/>
  <c r="Z13" i="21" s="1"/>
  <c r="AQ14" i="21"/>
  <c r="BI13" i="21"/>
  <c r="F12" i="21"/>
  <c r="AT12" i="21" s="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CD79" i="1" l="1"/>
  <c r="T79" i="23"/>
  <c r="U79" i="23" s="1"/>
  <c r="AW79" i="23"/>
  <c r="I79" i="23"/>
  <c r="BI80" i="23"/>
  <c r="AI79" i="23"/>
  <c r="D79" i="23"/>
  <c r="BG80" i="23"/>
  <c r="O13" i="21"/>
  <c r="BG13" i="1" s="1"/>
  <c r="R12" i="19"/>
  <c r="BK13" i="19" s="1"/>
  <c r="AK12" i="19"/>
  <c r="BD12" i="1"/>
  <c r="H13" i="21"/>
  <c r="AB13" i="21"/>
  <c r="Y13" i="21" s="1"/>
  <c r="AP14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V79" i="23" l="1"/>
  <c r="AO80" i="23"/>
  <c r="BH80" i="23" s="1"/>
  <c r="CE79" i="1"/>
  <c r="CO79" i="1" s="1"/>
  <c r="P79" i="23"/>
  <c r="AK79" i="23" s="1"/>
  <c r="B79" i="23" s="1"/>
  <c r="BX79" i="1" s="1"/>
  <c r="BK80" i="23"/>
  <c r="AV12" i="19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AT12" i="19" s="1"/>
  <c r="AT13" i="19" s="1"/>
  <c r="K12" i="18"/>
  <c r="O13" i="18"/>
  <c r="O13" i="1" s="1"/>
  <c r="BA39" i="4"/>
  <c r="BE40" i="4" s="1"/>
  <c r="BC39" i="4"/>
  <c r="BE39" i="4"/>
  <c r="BA63" i="4"/>
  <c r="BE64" i="4" s="1"/>
  <c r="BC63" i="4"/>
  <c r="C10" i="1"/>
  <c r="AU12" i="18" l="1"/>
  <c r="T80" i="23"/>
  <c r="AS80" i="23"/>
  <c r="AU80" i="23"/>
  <c r="BM80" i="23"/>
  <c r="AF80" i="23"/>
  <c r="BL80" i="23"/>
  <c r="AX80" i="23" s="1"/>
  <c r="BJ80" i="23"/>
  <c r="BI12" i="1"/>
  <c r="BJ12" i="1"/>
  <c r="BE13" i="1"/>
  <c r="AW12" i="21"/>
  <c r="AO13" i="21" s="1"/>
  <c r="BL13" i="21" s="1"/>
  <c r="AY13" i="21" s="1"/>
  <c r="B12" i="18"/>
  <c r="L12" i="1" s="1"/>
  <c r="F12" i="18"/>
  <c r="AB13" i="19"/>
  <c r="Y13" i="19" s="1"/>
  <c r="AP14" i="19"/>
  <c r="BG13" i="19"/>
  <c r="W12" i="19"/>
  <c r="X12" i="19" s="1"/>
  <c r="Z12" i="1" s="1"/>
  <c r="B12" i="19"/>
  <c r="V12" i="1" s="1"/>
  <c r="AM12" i="1" s="1"/>
  <c r="AN12" i="1" s="1"/>
  <c r="AP12" i="1" s="1"/>
  <c r="AC13" i="18"/>
  <c r="Z13" i="18" s="1"/>
  <c r="AQ14" i="18"/>
  <c r="BI13" i="18"/>
  <c r="BC40" i="4"/>
  <c r="BA40" i="4"/>
  <c r="BA64" i="4"/>
  <c r="BC64" i="4"/>
  <c r="W12" i="18" l="1"/>
  <c r="X12" i="18" s="1"/>
  <c r="P12" i="1" s="1"/>
  <c r="AT12" i="18"/>
  <c r="BO80" i="23"/>
  <c r="W80" i="23" s="1"/>
  <c r="X80" i="23" s="1"/>
  <c r="E80" i="23"/>
  <c r="BG81" i="23"/>
  <c r="AV80" i="23"/>
  <c r="BN80" i="23"/>
  <c r="AH80" i="23"/>
  <c r="BH13" i="21"/>
  <c r="BJ13" i="21"/>
  <c r="AG13" i="21" s="1"/>
  <c r="I13" i="21" s="1"/>
  <c r="T12" i="21"/>
  <c r="U12" i="21" s="1"/>
  <c r="BK12" i="1" s="1"/>
  <c r="EG12" i="1" s="1"/>
  <c r="AB13" i="18"/>
  <c r="Y13" i="18" s="1"/>
  <c r="BG13" i="18"/>
  <c r="AP14" i="18"/>
  <c r="V12" i="21"/>
  <c r="AN12" i="19"/>
  <c r="AM12" i="19" s="1"/>
  <c r="AA12" i="1" s="1"/>
  <c r="S12" i="19"/>
  <c r="C13" i="19"/>
  <c r="W13" i="1" s="1"/>
  <c r="H13" i="18"/>
  <c r="N13" i="1" s="1"/>
  <c r="BA41" i="4"/>
  <c r="BE41" i="4"/>
  <c r="BC41" i="4"/>
  <c r="BA65" i="4"/>
  <c r="BE66" i="4" s="1"/>
  <c r="BC65" i="4"/>
  <c r="BE65" i="4"/>
  <c r="S12" i="18" l="1"/>
  <c r="R12" i="1" s="1"/>
  <c r="AN12" i="18"/>
  <c r="AM12" i="18" s="1"/>
  <c r="Q12" i="1" s="1"/>
  <c r="AN80" i="23"/>
  <c r="AM80" i="23" s="1"/>
  <c r="CC80" i="1" s="1"/>
  <c r="CB80" i="1"/>
  <c r="S80" i="23"/>
  <c r="J80" i="23"/>
  <c r="BI81" i="23"/>
  <c r="AI80" i="23"/>
  <c r="AJ80" i="23"/>
  <c r="Q80" i="23" s="1"/>
  <c r="BC42" i="4"/>
  <c r="BA42" i="4"/>
  <c r="BC43" i="4" s="1"/>
  <c r="AB12" i="1"/>
  <c r="DE12" i="1"/>
  <c r="C13" i="18"/>
  <c r="M13" i="1" s="1"/>
  <c r="BN13" i="21"/>
  <c r="AS13" i="21"/>
  <c r="BM13" i="21"/>
  <c r="BO13" i="21"/>
  <c r="AW12" i="19"/>
  <c r="AO13" i="19" s="1"/>
  <c r="BL13" i="19" s="1"/>
  <c r="AY13" i="19" s="1"/>
  <c r="BE42" i="4"/>
  <c r="BC66" i="4"/>
  <c r="BA66" i="4"/>
  <c r="AW12" i="18" l="1"/>
  <c r="T12" i="18" s="1"/>
  <c r="T12" i="19"/>
  <c r="BE43" i="4"/>
  <c r="AL80" i="23"/>
  <c r="CD80" i="1"/>
  <c r="AW80" i="23"/>
  <c r="U80" i="23"/>
  <c r="P80" i="23"/>
  <c r="AK80" i="23" s="1"/>
  <c r="B80" i="23" s="1"/>
  <c r="BX80" i="1" s="1"/>
  <c r="BK81" i="23"/>
  <c r="BA43" i="4"/>
  <c r="BH13" i="19"/>
  <c r="BJ13" i="19"/>
  <c r="AG13" i="19" s="1"/>
  <c r="I13" i="19" s="1"/>
  <c r="U12" i="18"/>
  <c r="S12" i="1" s="1"/>
  <c r="ED12" i="1" s="1"/>
  <c r="AO13" i="18"/>
  <c r="BL13" i="18" s="1"/>
  <c r="AY13" i="18" s="1"/>
  <c r="AE13" i="21"/>
  <c r="D13" i="21" s="1"/>
  <c r="AF13" i="21"/>
  <c r="AH13" i="21"/>
  <c r="J13" i="21" s="1"/>
  <c r="AX13" i="21"/>
  <c r="V12" i="19"/>
  <c r="U12" i="19"/>
  <c r="AC12" i="1" s="1"/>
  <c r="EE12" i="1" s="1"/>
  <c r="V12" i="18"/>
  <c r="BA67" i="4"/>
  <c r="BE68" i="4" s="1"/>
  <c r="BE67" i="4"/>
  <c r="BC67" i="4"/>
  <c r="CE80" i="1" l="1"/>
  <c r="V80" i="23"/>
  <c r="AO81" i="23"/>
  <c r="BL81" i="23" s="1"/>
  <c r="BA44" i="4"/>
  <c r="BC48" i="4" s="1"/>
  <c r="BC44" i="4"/>
  <c r="BE44" i="4"/>
  <c r="BH13" i="18"/>
  <c r="BJ13" i="18"/>
  <c r="E13" i="21"/>
  <c r="AJ13" i="21"/>
  <c r="Q13" i="21" s="1"/>
  <c r="AI13" i="21"/>
  <c r="P13" i="21" s="1"/>
  <c r="AK13" i="21" s="1"/>
  <c r="BN13" i="19"/>
  <c r="AS13" i="19"/>
  <c r="BO13" i="18"/>
  <c r="AS13" i="18"/>
  <c r="BC68" i="4"/>
  <c r="BA68" i="4"/>
  <c r="BN13" i="18" l="1"/>
  <c r="AH13" i="18"/>
  <c r="J13" i="18" s="1"/>
  <c r="BE45" i="4"/>
  <c r="BC46" i="4"/>
  <c r="BM13" i="18"/>
  <c r="AF13" i="18"/>
  <c r="E13" i="18" s="1"/>
  <c r="BC45" i="4"/>
  <c r="BE46" i="4"/>
  <c r="BO81" i="23"/>
  <c r="W81" i="23" s="1"/>
  <c r="X81" i="23" s="1"/>
  <c r="AX81" i="23"/>
  <c r="AJ81" i="23" s="1"/>
  <c r="Q81" i="23" s="1"/>
  <c r="AL81" i="23" s="1"/>
  <c r="AS81" i="23"/>
  <c r="BH81" i="23"/>
  <c r="AV81" i="23"/>
  <c r="BJ81" i="23"/>
  <c r="AU81" i="23" s="1"/>
  <c r="BE47" i="4"/>
  <c r="BE49" i="4"/>
  <c r="BC49" i="4"/>
  <c r="BE50" i="4"/>
  <c r="BE48" i="4"/>
  <c r="BC47" i="4"/>
  <c r="F13" i="21"/>
  <c r="AT13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X13" i="18"/>
  <c r="BA69" i="4"/>
  <c r="BE70" i="4" s="1"/>
  <c r="BE69" i="4"/>
  <c r="BC69" i="4"/>
  <c r="F13" i="18" l="1"/>
  <c r="AT13" i="18" s="1"/>
  <c r="AP15" i="21"/>
  <c r="AN81" i="23"/>
  <c r="AM81" i="23" s="1"/>
  <c r="CC81" i="1" s="1"/>
  <c r="CB81" i="1"/>
  <c r="S81" i="23"/>
  <c r="BM81" i="23"/>
  <c r="AE81" i="23"/>
  <c r="AV82" i="23"/>
  <c r="BN81" i="23"/>
  <c r="AG81" i="23"/>
  <c r="AB14" i="21"/>
  <c r="Y14" i="21" s="1"/>
  <c r="C14" i="21" s="1"/>
  <c r="BE14" i="1" s="1"/>
  <c r="BG14" i="21"/>
  <c r="F13" i="19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AI13" i="18"/>
  <c r="P13" i="18" s="1"/>
  <c r="AK13" i="18" s="1"/>
  <c r="AJ13" i="18"/>
  <c r="BC70" i="4"/>
  <c r="BA70" i="4"/>
  <c r="BG14" i="18" l="1"/>
  <c r="AP15" i="18"/>
  <c r="AB14" i="18"/>
  <c r="Y14" i="18" s="1"/>
  <c r="C14" i="18" s="1"/>
  <c r="M14" i="1" s="1"/>
  <c r="BG14" i="19"/>
  <c r="CD81" i="1"/>
  <c r="T81" i="23"/>
  <c r="U81" i="23" s="1"/>
  <c r="AW81" i="23"/>
  <c r="AI81" i="23"/>
  <c r="BG82" i="23"/>
  <c r="D81" i="23"/>
  <c r="I81" i="23"/>
  <c r="BI82" i="23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H14" i="21"/>
  <c r="O14" i="21"/>
  <c r="BA71" i="4"/>
  <c r="BE72" i="4" s="1"/>
  <c r="BE71" i="4"/>
  <c r="BC71" i="4"/>
  <c r="V81" i="23" l="1"/>
  <c r="AO82" i="23"/>
  <c r="BJ82" i="23" s="1"/>
  <c r="CE81" i="1"/>
  <c r="P81" i="23"/>
  <c r="AK81" i="23" s="1"/>
  <c r="B81" i="23" s="1"/>
  <c r="BX81" i="1" s="1"/>
  <c r="BK82" i="23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BL82" i="23" l="1"/>
  <c r="AX82" i="23" s="1"/>
  <c r="AJ82" i="23" s="1"/>
  <c r="Q82" i="23" s="1"/>
  <c r="AL82" i="23" s="1"/>
  <c r="BN82" i="23"/>
  <c r="AG82" i="23"/>
  <c r="T82" i="23"/>
  <c r="AS82" i="23"/>
  <c r="AU82" i="23"/>
  <c r="BH82" i="23"/>
  <c r="S13" i="21"/>
  <c r="AD14" i="18"/>
  <c r="AA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BO82" i="23" l="1"/>
  <c r="W82" i="23" s="1"/>
  <c r="X82" i="23" s="1"/>
  <c r="AN82" i="23" s="1"/>
  <c r="AM82" i="23" s="1"/>
  <c r="CC82" i="1" s="1"/>
  <c r="CB82" i="1"/>
  <c r="S82" i="23"/>
  <c r="CD82" i="1" s="1"/>
  <c r="AW82" i="23"/>
  <c r="BM82" i="23"/>
  <c r="AE82" i="23"/>
  <c r="I82" i="23"/>
  <c r="BI83" i="23"/>
  <c r="AW13" i="21"/>
  <c r="AO14" i="21" s="1"/>
  <c r="BL14" i="21" s="1"/>
  <c r="AX14" i="21" s="1"/>
  <c r="BJ13" i="1"/>
  <c r="O14" i="18"/>
  <c r="O14" i="1" s="1"/>
  <c r="B13" i="18"/>
  <c r="L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U82" i="23" l="1"/>
  <c r="V82" i="23"/>
  <c r="AO83" i="23"/>
  <c r="BJ83" i="23" s="1"/>
  <c r="D82" i="23"/>
  <c r="AI82" i="23"/>
  <c r="BG83" i="23"/>
  <c r="BH83" i="23" s="1"/>
  <c r="BH14" i="21"/>
  <c r="BJ14" i="21"/>
  <c r="BO14" i="21"/>
  <c r="T13" i="21"/>
  <c r="U13" i="21" s="1"/>
  <c r="BK13" i="1" s="1"/>
  <c r="EG13" i="1" s="1"/>
  <c r="V13" i="21"/>
  <c r="AS14" i="21"/>
  <c r="AC14" i="19"/>
  <c r="Z14" i="19" s="1"/>
  <c r="AQ15" i="19"/>
  <c r="BI14" i="19"/>
  <c r="AU13" i="19"/>
  <c r="W13" i="19"/>
  <c r="X13" i="19" s="1"/>
  <c r="Z13" i="1" s="1"/>
  <c r="B13" i="19"/>
  <c r="V13" i="1" s="1"/>
  <c r="AM13" i="1" s="1"/>
  <c r="AN13" i="1" s="1"/>
  <c r="AP13" i="1" s="1"/>
  <c r="H14" i="18"/>
  <c r="N14" i="1" s="1"/>
  <c r="AN13" i="18"/>
  <c r="AM13" i="18" s="1"/>
  <c r="Q13" i="1" s="1"/>
  <c r="S13" i="18"/>
  <c r="BA75" i="4"/>
  <c r="BC76" i="4" s="1"/>
  <c r="BC75" i="4"/>
  <c r="BE75" i="4"/>
  <c r="BN14" i="21" l="1"/>
  <c r="AH14" i="21"/>
  <c r="J14" i="21" s="1"/>
  <c r="BM14" i="21"/>
  <c r="AE14" i="21"/>
  <c r="D14" i="21" s="1"/>
  <c r="BN83" i="23"/>
  <c r="AG83" i="23"/>
  <c r="BM83" i="23"/>
  <c r="AE83" i="23"/>
  <c r="AS83" i="23"/>
  <c r="AV83" i="23"/>
  <c r="AU83" i="23"/>
  <c r="CE82" i="1"/>
  <c r="P82" i="23"/>
  <c r="AK82" i="23" s="1"/>
  <c r="B82" i="23" s="1"/>
  <c r="BX82" i="1" s="1"/>
  <c r="BK83" i="23"/>
  <c r="BL83" i="23" s="1"/>
  <c r="AX83" i="23" s="1"/>
  <c r="AJ83" i="23" s="1"/>
  <c r="Q83" i="23" s="1"/>
  <c r="AL83" i="23" s="1"/>
  <c r="AY14" i="21"/>
  <c r="DE13" i="1"/>
  <c r="R13" i="1"/>
  <c r="AF14" i="21"/>
  <c r="E14" i="21" s="1"/>
  <c r="AG14" i="21"/>
  <c r="I14" i="21" s="1"/>
  <c r="AN13" i="19"/>
  <c r="AM13" i="19" s="1"/>
  <c r="AA13" i="1" s="1"/>
  <c r="S13" i="19"/>
  <c r="H14" i="19"/>
  <c r="X14" i="1" s="1"/>
  <c r="AW13" i="18"/>
  <c r="BE76" i="4"/>
  <c r="BA76" i="4"/>
  <c r="AI14" i="21" l="1"/>
  <c r="P14" i="21" s="1"/>
  <c r="AK14" i="21" s="1"/>
  <c r="AJ14" i="21"/>
  <c r="Q14" i="21" s="1"/>
  <c r="AL14" i="21" s="1"/>
  <c r="K14" i="21"/>
  <c r="AU14" i="21" s="1"/>
  <c r="AB13" i="1"/>
  <c r="D83" i="23"/>
  <c r="AI83" i="23"/>
  <c r="BG84" i="23"/>
  <c r="I83" i="23"/>
  <c r="BI84" i="23"/>
  <c r="BO83" i="23"/>
  <c r="W83" i="23" s="1"/>
  <c r="X83" i="23" s="1"/>
  <c r="T13" i="18"/>
  <c r="U13" i="18" s="1"/>
  <c r="S13" i="1" s="1"/>
  <c r="ED13" i="1" s="1"/>
  <c r="AO14" i="18"/>
  <c r="BL14" i="18" s="1"/>
  <c r="AX14" i="18" s="1"/>
  <c r="AW13" i="19"/>
  <c r="T13" i="19" s="1"/>
  <c r="V13" i="18"/>
  <c r="BA77" i="4"/>
  <c r="BC78" i="4" s="1"/>
  <c r="BC77" i="4"/>
  <c r="BE77" i="4"/>
  <c r="BI15" i="21" l="1"/>
  <c r="AC15" i="21"/>
  <c r="Z15" i="21" s="1"/>
  <c r="AQ16" i="21"/>
  <c r="AN83" i="23"/>
  <c r="AM83" i="23" s="1"/>
  <c r="CC83" i="1" s="1"/>
  <c r="CB83" i="1"/>
  <c r="S83" i="23"/>
  <c r="P83" i="23"/>
  <c r="AK83" i="23" s="1"/>
  <c r="B83" i="23" s="1"/>
  <c r="BX83" i="1" s="1"/>
  <c r="BK84" i="23"/>
  <c r="BH14" i="18"/>
  <c r="BJ14" i="18"/>
  <c r="U13" i="19"/>
  <c r="AC13" i="1" s="1"/>
  <c r="EE13" i="1" s="1"/>
  <c r="AO14" i="19"/>
  <c r="BL14" i="19" s="1"/>
  <c r="AY14" i="19" s="1"/>
  <c r="R14" i="21"/>
  <c r="BK15" i="21" s="1"/>
  <c r="B14" i="21"/>
  <c r="F14" i="21"/>
  <c r="AT14" i="21" s="1"/>
  <c r="V13" i="19"/>
  <c r="BO14" i="18"/>
  <c r="AS14" i="18"/>
  <c r="BE78" i="4"/>
  <c r="BA78" i="4"/>
  <c r="H15" i="21" l="1"/>
  <c r="BF15" i="1" s="1"/>
  <c r="BM14" i="18"/>
  <c r="AE14" i="18"/>
  <c r="D14" i="18" s="1"/>
  <c r="BN14" i="18"/>
  <c r="AH14" i="18"/>
  <c r="J14" i="18" s="1"/>
  <c r="CD83" i="1"/>
  <c r="AW83" i="23"/>
  <c r="BH14" i="19"/>
  <c r="BJ14" i="19"/>
  <c r="AV14" i="21"/>
  <c r="AR16" i="21"/>
  <c r="AD15" i="21"/>
  <c r="AA15" i="21" s="1"/>
  <c r="W14" i="21"/>
  <c r="X14" i="21" s="1"/>
  <c r="AN14" i="21" s="1"/>
  <c r="AM14" i="21" s="1"/>
  <c r="BD14" i="1"/>
  <c r="AB15" i="21"/>
  <c r="Y15" i="21" s="1"/>
  <c r="AP16" i="21"/>
  <c r="BG15" i="21"/>
  <c r="AS14" i="19"/>
  <c r="AG14" i="18"/>
  <c r="I14" i="18" s="1"/>
  <c r="AF14" i="18"/>
  <c r="E14" i="18" s="1"/>
  <c r="AY14" i="18"/>
  <c r="BA79" i="4"/>
  <c r="BE80" i="4" s="1"/>
  <c r="BE79" i="4"/>
  <c r="BC79" i="4"/>
  <c r="BM14" i="19" l="1"/>
  <c r="AE14" i="19"/>
  <c r="D14" i="19" s="1"/>
  <c r="BN14" i="19"/>
  <c r="AG14" i="19"/>
  <c r="I14" i="19" s="1"/>
  <c r="V83" i="23"/>
  <c r="AO84" i="23"/>
  <c r="T83" i="23"/>
  <c r="U83" i="23" s="1"/>
  <c r="O15" i="21"/>
  <c r="BG15" i="1" s="1"/>
  <c r="BH14" i="1"/>
  <c r="S14" i="21"/>
  <c r="AX14" i="19"/>
  <c r="BO14" i="19"/>
  <c r="BI14" i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CE83" i="1" l="1"/>
  <c r="AS84" i="23"/>
  <c r="BH84" i="23"/>
  <c r="BJ84" i="23"/>
  <c r="AU84" i="23" s="1"/>
  <c r="BL84" i="23"/>
  <c r="AV84" i="23" s="1"/>
  <c r="AW14" i="21"/>
  <c r="T14" i="21" s="1"/>
  <c r="BJ14" i="1"/>
  <c r="BE15" i="1"/>
  <c r="AJ14" i="19"/>
  <c r="AI14" i="19"/>
  <c r="P14" i="19" s="1"/>
  <c r="AK14" i="19" s="1"/>
  <c r="BA81" i="4"/>
  <c r="BE82" i="4" s="1"/>
  <c r="BC81" i="4"/>
  <c r="BE81" i="4"/>
  <c r="AF84" i="23" l="1"/>
  <c r="BM84" i="23"/>
  <c r="AY84" i="23"/>
  <c r="AI84" i="23" s="1"/>
  <c r="BO84" i="23"/>
  <c r="W84" i="23" s="1"/>
  <c r="X84" i="23" s="1"/>
  <c r="BN84" i="23"/>
  <c r="AG84" i="23"/>
  <c r="V14" i="21"/>
  <c r="AO15" i="21"/>
  <c r="BL15" i="21" s="1"/>
  <c r="AX15" i="21" s="1"/>
  <c r="U14" i="21"/>
  <c r="BK14" i="1" s="1"/>
  <c r="EG14" i="1" s="1"/>
  <c r="Q14" i="19"/>
  <c r="AL14" i="19" s="1"/>
  <c r="F14" i="18"/>
  <c r="AT14" i="18" s="1"/>
  <c r="AT15" i="18" s="1"/>
  <c r="BA82" i="4"/>
  <c r="BC82" i="4"/>
  <c r="AN84" i="23" l="1"/>
  <c r="AM84" i="23" s="1"/>
  <c r="CC84" i="1" s="1"/>
  <c r="CB84" i="1"/>
  <c r="S84" i="23"/>
  <c r="E84" i="23"/>
  <c r="AJ84" i="23"/>
  <c r="Q84" i="23" s="1"/>
  <c r="BG85" i="23"/>
  <c r="BI85" i="23"/>
  <c r="I84" i="23"/>
  <c r="P84" i="23"/>
  <c r="BH15" i="21"/>
  <c r="BJ15" i="21"/>
  <c r="BO15" i="21"/>
  <c r="AS15" i="21"/>
  <c r="AP16" i="18"/>
  <c r="AB15" i="18"/>
  <c r="Y15" i="18" s="1"/>
  <c r="C15" i="18" s="1"/>
  <c r="M15" i="1" s="1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BN15" i="21" l="1"/>
  <c r="AH15" i="21"/>
  <c r="J15" i="21" s="1"/>
  <c r="K15" i="21" s="1"/>
  <c r="BM15" i="21"/>
  <c r="AE15" i="21"/>
  <c r="D15" i="21" s="1"/>
  <c r="AK84" i="23"/>
  <c r="B84" i="23" s="1"/>
  <c r="BX84" i="1" s="1"/>
  <c r="AL84" i="23"/>
  <c r="BK85" i="23"/>
  <c r="CD84" i="1"/>
  <c r="AW84" i="23"/>
  <c r="AF15" i="21"/>
  <c r="E15" i="21" s="1"/>
  <c r="AY15" i="21"/>
  <c r="AU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AM14" i="1" s="1"/>
  <c r="F14" i="19"/>
  <c r="K14" i="18"/>
  <c r="O15" i="18"/>
  <c r="O15" i="1" s="1"/>
  <c r="BA84" i="4"/>
  <c r="BE85" i="4" s="1"/>
  <c r="BC84" i="4"/>
  <c r="AN14" i="1" l="1"/>
  <c r="AP14" i="1" s="1"/>
  <c r="AI15" i="21"/>
  <c r="P15" i="21" s="1"/>
  <c r="W14" i="19"/>
  <c r="X14" i="19" s="1"/>
  <c r="Z14" i="1" s="1"/>
  <c r="AT14" i="19"/>
  <c r="AQ17" i="21"/>
  <c r="AC16" i="21"/>
  <c r="Z16" i="21" s="1"/>
  <c r="V84" i="23"/>
  <c r="AO85" i="23"/>
  <c r="T84" i="23"/>
  <c r="U84" i="23" s="1"/>
  <c r="AK15" i="21"/>
  <c r="AJ15" i="21"/>
  <c r="Q15" i="21" s="1"/>
  <c r="AL15" i="21" s="1"/>
  <c r="BI16" i="21"/>
  <c r="B14" i="18"/>
  <c r="L14" i="1" s="1"/>
  <c r="O15" i="19"/>
  <c r="Y15" i="1" s="1"/>
  <c r="H15" i="19"/>
  <c r="X15" i="1" s="1"/>
  <c r="AB15" i="19"/>
  <c r="Y15" i="19" s="1"/>
  <c r="AP16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H16" i="21" l="1"/>
  <c r="BF16" i="1" s="1"/>
  <c r="AH16" i="21"/>
  <c r="J16" i="21" s="1"/>
  <c r="S14" i="19"/>
  <c r="AW14" i="19" s="1"/>
  <c r="AO15" i="19" s="1"/>
  <c r="BL15" i="19" s="1"/>
  <c r="AX15" i="19" s="1"/>
  <c r="AN14" i="19"/>
  <c r="AM14" i="19" s="1"/>
  <c r="AA14" i="1" s="1"/>
  <c r="CE84" i="1"/>
  <c r="CO84" i="1" s="1"/>
  <c r="AS85" i="23"/>
  <c r="BJ85" i="23"/>
  <c r="BH85" i="23"/>
  <c r="BL85" i="23"/>
  <c r="AV85" i="23" s="1"/>
  <c r="DE14" i="1"/>
  <c r="R15" i="21"/>
  <c r="C15" i="19"/>
  <c r="W15" i="1" s="1"/>
  <c r="H15" i="18"/>
  <c r="N15" i="1" s="1"/>
  <c r="S14" i="18"/>
  <c r="AN14" i="18"/>
  <c r="AM14" i="18" s="1"/>
  <c r="Q14" i="1" s="1"/>
  <c r="BA86" i="4"/>
  <c r="BC86" i="4"/>
  <c r="AB14" i="1" l="1"/>
  <c r="T14" i="19"/>
  <c r="U14" i="19" s="1"/>
  <c r="AC14" i="1" s="1"/>
  <c r="EE14" i="1" s="1"/>
  <c r="BN85" i="23"/>
  <c r="AG85" i="23"/>
  <c r="AU85" i="23"/>
  <c r="AX85" i="23"/>
  <c r="AJ85" i="23" s="1"/>
  <c r="Q85" i="23" s="1"/>
  <c r="AL85" i="23" s="1"/>
  <c r="BO85" i="23"/>
  <c r="W85" i="23" s="1"/>
  <c r="X85" i="23" s="1"/>
  <c r="BM85" i="23"/>
  <c r="AE85" i="23"/>
  <c r="BH15" i="19"/>
  <c r="AE15" i="19" s="1"/>
  <c r="D15" i="19" s="1"/>
  <c r="BJ15" i="19"/>
  <c r="AH15" i="19" s="1"/>
  <c r="J15" i="19" s="1"/>
  <c r="K15" i="19" s="1"/>
  <c r="AC16" i="19" s="1"/>
  <c r="Z16" i="19" s="1"/>
  <c r="H16" i="19" s="1"/>
  <c r="X16" i="1" s="1"/>
  <c r="AD16" i="21"/>
  <c r="AA16" i="21" s="1"/>
  <c r="AR17" i="21"/>
  <c r="AV15" i="21"/>
  <c r="BK16" i="21"/>
  <c r="B15" i="21"/>
  <c r="F15" i="21"/>
  <c r="V14" i="19"/>
  <c r="AW14" i="18"/>
  <c r="AO15" i="18" s="1"/>
  <c r="BL15" i="18" s="1"/>
  <c r="AX15" i="18" s="1"/>
  <c r="R14" i="1"/>
  <c r="BA87" i="4"/>
  <c r="BE88" i="4" s="1"/>
  <c r="BC87" i="4"/>
  <c r="BE87" i="4"/>
  <c r="W15" i="21" l="1"/>
  <c r="X15" i="21" s="1"/>
  <c r="AN15" i="21" s="1"/>
  <c r="AM15" i="21" s="1"/>
  <c r="AT15" i="21"/>
  <c r="AQ17" i="19"/>
  <c r="AN85" i="23"/>
  <c r="AM85" i="23" s="1"/>
  <c r="CC85" i="1" s="1"/>
  <c r="CB85" i="1"/>
  <c r="S85" i="23"/>
  <c r="I85" i="23"/>
  <c r="BI86" i="23"/>
  <c r="AI85" i="23"/>
  <c r="D85" i="23"/>
  <c r="BG86" i="23"/>
  <c r="BH15" i="18"/>
  <c r="BJ15" i="18"/>
  <c r="AH15" i="18" s="1"/>
  <c r="J15" i="18" s="1"/>
  <c r="T14" i="18"/>
  <c r="U14" i="18" s="1"/>
  <c r="S14" i="1" s="1"/>
  <c r="ED14" i="1" s="1"/>
  <c r="AH16" i="19"/>
  <c r="J16" i="19" s="1"/>
  <c r="BH15" i="1"/>
  <c r="BD15" i="1"/>
  <c r="AX16" i="21"/>
  <c r="O16" i="21"/>
  <c r="S15" i="21"/>
  <c r="AB16" i="21"/>
  <c r="Y16" i="21" s="1"/>
  <c r="AP17" i="21"/>
  <c r="BG16" i="21"/>
  <c r="BM15" i="19"/>
  <c r="AS15" i="19"/>
  <c r="V14" i="18"/>
  <c r="CM14" i="1"/>
  <c r="BC88" i="4"/>
  <c r="BA88" i="4"/>
  <c r="CD85" i="1" l="1"/>
  <c r="AW85" i="23"/>
  <c r="P85" i="23"/>
  <c r="AK85" i="23" s="1"/>
  <c r="B85" i="23" s="1"/>
  <c r="BX85" i="1" s="1"/>
  <c r="BK86" i="23"/>
  <c r="BO15" i="18"/>
  <c r="AU15" i="19"/>
  <c r="BN15" i="19"/>
  <c r="AY15" i="19"/>
  <c r="AI15" i="19" s="1"/>
  <c r="P15" i="19" s="1"/>
  <c r="BO15" i="19"/>
  <c r="BG16" i="1"/>
  <c r="BJ15" i="1"/>
  <c r="BI15" i="1"/>
  <c r="AE16" i="21"/>
  <c r="D16" i="21" s="1"/>
  <c r="AW15" i="21"/>
  <c r="AO16" i="21" s="1"/>
  <c r="BL16" i="21" s="1"/>
  <c r="C16" i="21"/>
  <c r="AF15" i="19"/>
  <c r="E15" i="19" s="1"/>
  <c r="AG15" i="19"/>
  <c r="I15" i="19" s="1"/>
  <c r="BM15" i="18"/>
  <c r="BN15" i="18"/>
  <c r="AS15" i="18"/>
  <c r="BA89" i="4"/>
  <c r="BC90" i="4" s="1"/>
  <c r="BC89" i="4"/>
  <c r="BE89" i="4"/>
  <c r="V85" i="23" l="1"/>
  <c r="AO86" i="23"/>
  <c r="BL86" i="23" s="1"/>
  <c r="T85" i="23"/>
  <c r="U85" i="23" s="1"/>
  <c r="BH16" i="21"/>
  <c r="BJ16" i="21"/>
  <c r="T15" i="21"/>
  <c r="U15" i="21" s="1"/>
  <c r="BK15" i="1" s="1"/>
  <c r="EG15" i="1" s="1"/>
  <c r="AY15" i="18"/>
  <c r="AK15" i="19"/>
  <c r="AG15" i="18"/>
  <c r="I15" i="18" s="1"/>
  <c r="BE16" i="1"/>
  <c r="V15" i="21"/>
  <c r="BI16" i="19"/>
  <c r="AJ15" i="19"/>
  <c r="Q15" i="19" s="1"/>
  <c r="AL15" i="19" s="1"/>
  <c r="AE15" i="18"/>
  <c r="AF15" i="18"/>
  <c r="BE90" i="4"/>
  <c r="BA90" i="4"/>
  <c r="AY86" i="23" l="1"/>
  <c r="BO86" i="23"/>
  <c r="W86" i="23" s="1"/>
  <c r="X86" i="23" s="1"/>
  <c r="CE85" i="1"/>
  <c r="AS86" i="23"/>
  <c r="AV86" i="23"/>
  <c r="BJ86" i="23"/>
  <c r="BH86" i="23"/>
  <c r="AI15" i="18"/>
  <c r="P15" i="18" s="1"/>
  <c r="D15" i="18"/>
  <c r="AJ15" i="18"/>
  <c r="E15" i="18"/>
  <c r="AS16" i="21"/>
  <c r="BO16" i="21"/>
  <c r="CK14" i="1"/>
  <c r="BA91" i="4"/>
  <c r="BC92" i="4" s="1"/>
  <c r="BE91" i="4"/>
  <c r="BC91" i="4"/>
  <c r="AN86" i="23" l="1"/>
  <c r="AM86" i="23" s="1"/>
  <c r="CC86" i="1" s="1"/>
  <c r="CB86" i="1"/>
  <c r="S86" i="23"/>
  <c r="BM86" i="23"/>
  <c r="AE86" i="23"/>
  <c r="BN86" i="23"/>
  <c r="AH86" i="23"/>
  <c r="AU86" i="23"/>
  <c r="AK15" i="18"/>
  <c r="AF16" i="21"/>
  <c r="E16" i="21" s="1"/>
  <c r="F16" i="21" s="1"/>
  <c r="BM16" i="21"/>
  <c r="AG16" i="21"/>
  <c r="I16" i="21" s="1"/>
  <c r="BN16" i="21"/>
  <c r="Q15" i="18"/>
  <c r="AL15" i="18" s="1"/>
  <c r="AB17" i="21"/>
  <c r="Y17" i="21" s="1"/>
  <c r="AY16" i="21"/>
  <c r="AI16" i="21" s="1"/>
  <c r="P16" i="21" s="1"/>
  <c r="R15" i="19"/>
  <c r="BE92" i="4"/>
  <c r="BA92" i="4"/>
  <c r="AP18" i="21" l="1"/>
  <c r="AT16" i="21"/>
  <c r="CD86" i="1"/>
  <c r="AW86" i="23"/>
  <c r="AI86" i="23"/>
  <c r="BG87" i="23"/>
  <c r="D86" i="23"/>
  <c r="J86" i="23"/>
  <c r="AJ86" i="23"/>
  <c r="Q86" i="23" s="1"/>
  <c r="BI87" i="23"/>
  <c r="AU87" i="23"/>
  <c r="AK16" i="21"/>
  <c r="BG17" i="21"/>
  <c r="C17" i="21"/>
  <c r="AJ16" i="21"/>
  <c r="AD16" i="19"/>
  <c r="AA16" i="19" s="1"/>
  <c r="AR17" i="19"/>
  <c r="AV15" i="19"/>
  <c r="BK16" i="19"/>
  <c r="B15" i="19"/>
  <c r="V15" i="1" s="1"/>
  <c r="F15" i="19"/>
  <c r="AT15" i="19" s="1"/>
  <c r="F15" i="18"/>
  <c r="BA93" i="4"/>
  <c r="BE94" i="4" s="1"/>
  <c r="BC93" i="4"/>
  <c r="BE93" i="4"/>
  <c r="AP17" i="18" l="1"/>
  <c r="AL86" i="23"/>
  <c r="V86" i="23"/>
  <c r="AO87" i="23"/>
  <c r="T86" i="23"/>
  <c r="U86" i="23" s="1"/>
  <c r="P86" i="23"/>
  <c r="AK86" i="23" s="1"/>
  <c r="B86" i="23" s="1"/>
  <c r="BX86" i="1" s="1"/>
  <c r="BK87" i="23"/>
  <c r="Q16" i="21"/>
  <c r="BE17" i="1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BG16" i="19"/>
  <c r="W15" i="19"/>
  <c r="X15" i="19" s="1"/>
  <c r="Z15" i="1" s="1"/>
  <c r="K15" i="18"/>
  <c r="BC94" i="4"/>
  <c r="BA94" i="4"/>
  <c r="BL87" i="23" l="1"/>
  <c r="AY87" i="23" s="1"/>
  <c r="AL16" i="21"/>
  <c r="R16" i="21"/>
  <c r="AS87" i="23"/>
  <c r="AV87" i="23"/>
  <c r="AV88" i="23" s="1"/>
  <c r="BJ87" i="23"/>
  <c r="CE86" i="1"/>
  <c r="BH87" i="23"/>
  <c r="W15" i="18"/>
  <c r="X15" i="18" s="1"/>
  <c r="P15" i="1" s="1"/>
  <c r="B15" i="18"/>
  <c r="L15" i="1" s="1"/>
  <c r="F17" i="21"/>
  <c r="BK16" i="18"/>
  <c r="AD16" i="18"/>
  <c r="AA16" i="18" s="1"/>
  <c r="AR17" i="18"/>
  <c r="AV15" i="18"/>
  <c r="AN15" i="19"/>
  <c r="AM15" i="19" s="1"/>
  <c r="AA15" i="1" s="1"/>
  <c r="S15" i="19"/>
  <c r="C16" i="19"/>
  <c r="W16" i="1" s="1"/>
  <c r="AE16" i="19"/>
  <c r="D16" i="19" s="1"/>
  <c r="BI16" i="18"/>
  <c r="AC16" i="18"/>
  <c r="Z16" i="18" s="1"/>
  <c r="AQ17" i="18"/>
  <c r="AU15" i="18"/>
  <c r="BA95" i="4"/>
  <c r="BE96" i="4" s="1"/>
  <c r="BC95" i="4"/>
  <c r="BE95" i="4"/>
  <c r="BO87" i="23" l="1"/>
  <c r="W87" i="23" s="1"/>
  <c r="X87" i="23" s="1"/>
  <c r="AN87" i="23" s="1"/>
  <c r="AM87" i="23" s="1"/>
  <c r="CC87" i="1" s="1"/>
  <c r="AB15" i="1"/>
  <c r="AV16" i="21"/>
  <c r="BK17" i="21"/>
  <c r="AD17" i="21"/>
  <c r="AA17" i="21" s="1"/>
  <c r="AR18" i="21"/>
  <c r="CB87" i="1"/>
  <c r="S87" i="23"/>
  <c r="AW87" i="23" s="1"/>
  <c r="BM87" i="23"/>
  <c r="AF87" i="23"/>
  <c r="BN87" i="23"/>
  <c r="AH87" i="23"/>
  <c r="AN15" i="18"/>
  <c r="AM15" i="18" s="1"/>
  <c r="Q15" i="1" s="1"/>
  <c r="S15" i="18"/>
  <c r="K16" i="21"/>
  <c r="AQ18" i="21" s="1"/>
  <c r="B16" i="21"/>
  <c r="AB18" i="21"/>
  <c r="Y18" i="21" s="1"/>
  <c r="AP19" i="21"/>
  <c r="O16" i="18"/>
  <c r="O16" i="1" s="1"/>
  <c r="AX16" i="18"/>
  <c r="AW15" i="19"/>
  <c r="AO16" i="19" s="1"/>
  <c r="BL16" i="19" s="1"/>
  <c r="H16" i="18"/>
  <c r="N16" i="1" s="1"/>
  <c r="BA96" i="4"/>
  <c r="BE97" i="4" s="1"/>
  <c r="BC96" i="4"/>
  <c r="O17" i="21" l="1"/>
  <c r="BG17" i="1" s="1"/>
  <c r="T15" i="19"/>
  <c r="U15" i="19" s="1"/>
  <c r="AC15" i="1" s="1"/>
  <c r="EE15" i="1" s="1"/>
  <c r="V87" i="23"/>
  <c r="AO88" i="23"/>
  <c r="CD87" i="1"/>
  <c r="T87" i="23"/>
  <c r="U87" i="23" s="1"/>
  <c r="J87" i="23"/>
  <c r="AI87" i="23"/>
  <c r="BI88" i="23"/>
  <c r="E87" i="23"/>
  <c r="AJ87" i="23"/>
  <c r="Q87" i="23" s="1"/>
  <c r="BG88" i="23"/>
  <c r="BH16" i="19"/>
  <c r="BJ16" i="19"/>
  <c r="R15" i="1"/>
  <c r="AU16" i="21"/>
  <c r="AW15" i="18"/>
  <c r="W16" i="21"/>
  <c r="X16" i="21" s="1"/>
  <c r="S16" i="21" s="1"/>
  <c r="AC17" i="21"/>
  <c r="Z17" i="21" s="1"/>
  <c r="AH17" i="21" s="1"/>
  <c r="J17" i="21" s="1"/>
  <c r="BI17" i="21"/>
  <c r="BD16" i="1"/>
  <c r="AF18" i="21"/>
  <c r="E18" i="21" s="1"/>
  <c r="C18" i="21"/>
  <c r="V15" i="19"/>
  <c r="BC97" i="4"/>
  <c r="BA97" i="4"/>
  <c r="BE98" i="4" s="1"/>
  <c r="BJ88" i="23" l="1"/>
  <c r="AH88" i="23" s="1"/>
  <c r="CE87" i="1"/>
  <c r="BH88" i="23"/>
  <c r="AS88" i="23"/>
  <c r="AL87" i="23"/>
  <c r="P87" i="23"/>
  <c r="AK87" i="23" s="1"/>
  <c r="BK88" i="23"/>
  <c r="BL88" i="23" s="1"/>
  <c r="AY88" i="23" s="1"/>
  <c r="AO16" i="18"/>
  <c r="BL16" i="18" s="1"/>
  <c r="V15" i="18"/>
  <c r="T15" i="18"/>
  <c r="U15" i="18" s="1"/>
  <c r="S15" i="1" s="1"/>
  <c r="ED15" i="1" s="1"/>
  <c r="AN16" i="21"/>
  <c r="AM16" i="21" s="1"/>
  <c r="BI16" i="1" s="1"/>
  <c r="H17" i="21"/>
  <c r="BF17" i="1" s="1"/>
  <c r="BH16" i="1"/>
  <c r="BE18" i="1"/>
  <c r="BJ16" i="1"/>
  <c r="AW16" i="21"/>
  <c r="AO17" i="21" s="1"/>
  <c r="BN16" i="19"/>
  <c r="AS16" i="19"/>
  <c r="AE16" i="18"/>
  <c r="D16" i="18" s="1"/>
  <c r="BA98" i="4"/>
  <c r="BE99" i="4" s="1"/>
  <c r="BC98" i="4"/>
  <c r="BL17" i="21" l="1"/>
  <c r="AY17" i="21" s="1"/>
  <c r="AU88" i="23"/>
  <c r="BM88" i="23"/>
  <c r="AF88" i="23"/>
  <c r="J88" i="23"/>
  <c r="AI88" i="23"/>
  <c r="BI89" i="23"/>
  <c r="BN88" i="23"/>
  <c r="BO88" i="23"/>
  <c r="W88" i="23" s="1"/>
  <c r="X88" i="23" s="1"/>
  <c r="B87" i="23"/>
  <c r="BX87" i="1" s="1"/>
  <c r="BH17" i="21"/>
  <c r="AF17" i="21" s="1"/>
  <c r="E17" i="21" s="1"/>
  <c r="BJ17" i="21"/>
  <c r="BJ16" i="18"/>
  <c r="AS16" i="18"/>
  <c r="BH16" i="18"/>
  <c r="BM16" i="18" s="1"/>
  <c r="BO16" i="18"/>
  <c r="T16" i="21"/>
  <c r="U16" i="21" s="1"/>
  <c r="BK16" i="1" s="1"/>
  <c r="EG16" i="1" s="1"/>
  <c r="BM16" i="19"/>
  <c r="AY16" i="19"/>
  <c r="AI16" i="19" s="1"/>
  <c r="P16" i="19" s="1"/>
  <c r="BO16" i="19"/>
  <c r="V16" i="21"/>
  <c r="AF16" i="19"/>
  <c r="E16" i="19" s="1"/>
  <c r="F16" i="19" s="1"/>
  <c r="AT16" i="19" s="1"/>
  <c r="AG16" i="19"/>
  <c r="I16" i="19" s="1"/>
  <c r="BA99" i="4"/>
  <c r="BC99" i="4"/>
  <c r="AT17" i="21" l="1"/>
  <c r="BN16" i="18"/>
  <c r="AH16" i="18"/>
  <c r="J16" i="18" s="1"/>
  <c r="AP18" i="19"/>
  <c r="AB17" i="19"/>
  <c r="Y17" i="19" s="1"/>
  <c r="AN88" i="23"/>
  <c r="AM88" i="23" s="1"/>
  <c r="CC88" i="1" s="1"/>
  <c r="CB88" i="1"/>
  <c r="S88" i="23"/>
  <c r="P88" i="23"/>
  <c r="AK88" i="23" s="1"/>
  <c r="E88" i="23"/>
  <c r="AJ88" i="23"/>
  <c r="Q88" i="23" s="1"/>
  <c r="BG89" i="23"/>
  <c r="AU89" i="23"/>
  <c r="AG16" i="18"/>
  <c r="I16" i="18" s="1"/>
  <c r="AY16" i="18"/>
  <c r="AI16" i="18" s="1"/>
  <c r="P16" i="18" s="1"/>
  <c r="AF16" i="18"/>
  <c r="E16" i="18" s="1"/>
  <c r="AK16" i="19"/>
  <c r="AS17" i="21"/>
  <c r="BO17" i="21"/>
  <c r="AJ16" i="19"/>
  <c r="BG17" i="19"/>
  <c r="BA100" i="4"/>
  <c r="BC101" i="4" s="1"/>
  <c r="BC100" i="4"/>
  <c r="BE100" i="4"/>
  <c r="C17" i="19" l="1"/>
  <c r="W17" i="1" s="1"/>
  <c r="AL88" i="23"/>
  <c r="CD88" i="1"/>
  <c r="AW88" i="23"/>
  <c r="B88" i="23"/>
  <c r="BX88" i="1" s="1"/>
  <c r="BK89" i="23"/>
  <c r="AK16" i="18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X17" i="21"/>
  <c r="F17" i="19"/>
  <c r="R16" i="18"/>
  <c r="BA101" i="4"/>
  <c r="BE101" i="4"/>
  <c r="R16" i="19" l="1"/>
  <c r="BK17" i="19" s="1"/>
  <c r="V88" i="23"/>
  <c r="AO89" i="23"/>
  <c r="T88" i="23"/>
  <c r="U88" i="23" s="1"/>
  <c r="AJ17" i="21"/>
  <c r="BG18" i="21"/>
  <c r="AI17" i="21"/>
  <c r="AV16" i="19"/>
  <c r="AR18" i="19"/>
  <c r="AP19" i="19"/>
  <c r="AB18" i="19"/>
  <c r="Y18" i="19" s="1"/>
  <c r="K16" i="18"/>
  <c r="F16" i="18"/>
  <c r="AD17" i="18"/>
  <c r="AA17" i="18" s="1"/>
  <c r="AR18" i="18"/>
  <c r="AV16" i="18"/>
  <c r="BK17" i="18"/>
  <c r="BA102" i="4"/>
  <c r="BE103" i="4" s="1"/>
  <c r="BC102" i="4"/>
  <c r="BE102" i="4"/>
  <c r="AP18" i="18" l="1"/>
  <c r="AT16" i="18"/>
  <c r="AD17" i="19"/>
  <c r="AA17" i="19" s="1"/>
  <c r="O17" i="19" s="1"/>
  <c r="Y17" i="1" s="1"/>
  <c r="CE88" i="1"/>
  <c r="AS89" i="23"/>
  <c r="T89" i="23"/>
  <c r="BJ89" i="23"/>
  <c r="BH89" i="23"/>
  <c r="BL89" i="23"/>
  <c r="Q17" i="2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C18" i="19"/>
  <c r="W18" i="1" s="1"/>
  <c r="BG17" i="18"/>
  <c r="AB17" i="18"/>
  <c r="Y17" i="18" s="1"/>
  <c r="C17" i="18" s="1"/>
  <c r="M17" i="1" s="1"/>
  <c r="AU16" i="18"/>
  <c r="AC17" i="18"/>
  <c r="Z17" i="18" s="1"/>
  <c r="AQ18" i="18"/>
  <c r="BI17" i="18"/>
  <c r="B16" i="18"/>
  <c r="O17" i="18"/>
  <c r="O17" i="1" s="1"/>
  <c r="BA103" i="4"/>
  <c r="BC103" i="4"/>
  <c r="AY89" i="23" l="1"/>
  <c r="BO89" i="23"/>
  <c r="W89" i="23" s="1"/>
  <c r="X89" i="23" s="1"/>
  <c r="BM89" i="23"/>
  <c r="AF89" i="23"/>
  <c r="BN89" i="23"/>
  <c r="AH89" i="23"/>
  <c r="AV89" i="23"/>
  <c r="AU16" i="19"/>
  <c r="R17" i="21"/>
  <c r="AL17" i="21"/>
  <c r="AC17" i="19"/>
  <c r="Z17" i="19" s="1"/>
  <c r="H17" i="19" s="1"/>
  <c r="X17" i="1" s="1"/>
  <c r="AN16" i="18"/>
  <c r="AM16" i="18" s="1"/>
  <c r="Q16" i="1" s="1"/>
  <c r="BI17" i="19"/>
  <c r="AQ18" i="19"/>
  <c r="AN16" i="19"/>
  <c r="AM16" i="19" s="1"/>
  <c r="AA16" i="1" s="1"/>
  <c r="S16" i="19"/>
  <c r="S16" i="18"/>
  <c r="L16" i="1"/>
  <c r="H17" i="18"/>
  <c r="N17" i="1" s="1"/>
  <c r="BA104" i="4"/>
  <c r="BC105" i="4" s="1"/>
  <c r="BC104" i="4"/>
  <c r="BE104" i="4"/>
  <c r="AN89" i="23" l="1"/>
  <c r="AM89" i="23" s="1"/>
  <c r="CC89" i="1" s="1"/>
  <c r="CB89" i="1"/>
  <c r="S89" i="23"/>
  <c r="J89" i="23"/>
  <c r="AI89" i="23"/>
  <c r="BI90" i="23"/>
  <c r="E89" i="23"/>
  <c r="AJ89" i="23"/>
  <c r="Q89" i="23" s="1"/>
  <c r="BG90" i="23"/>
  <c r="AB16" i="1"/>
  <c r="R16" i="1"/>
  <c r="AR19" i="21"/>
  <c r="AV17" i="21"/>
  <c r="AD18" i="21"/>
  <c r="AA18" i="21" s="1"/>
  <c r="O18" i="21" s="1"/>
  <c r="BG18" i="1" s="1"/>
  <c r="BK18" i="21"/>
  <c r="AH17" i="19"/>
  <c r="J17" i="19" s="1"/>
  <c r="K17" i="21"/>
  <c r="AW16" i="19"/>
  <c r="AW16" i="18"/>
  <c r="AO17" i="18" s="1"/>
  <c r="BL17" i="18" s="1"/>
  <c r="AY17" i="18" s="1"/>
  <c r="BE105" i="4"/>
  <c r="BA105" i="4"/>
  <c r="BC106" i="4" s="1"/>
  <c r="AL89" i="23" l="1"/>
  <c r="CD89" i="1"/>
  <c r="U89" i="23"/>
  <c r="AW89" i="23"/>
  <c r="BK90" i="23"/>
  <c r="P89" i="23"/>
  <c r="AK89" i="23" s="1"/>
  <c r="B89" i="23" s="1"/>
  <c r="BX89" i="1" s="1"/>
  <c r="BH17" i="18"/>
  <c r="AF17" i="18" s="1"/>
  <c r="E17" i="18" s="1"/>
  <c r="BJ17" i="18"/>
  <c r="T16" i="19"/>
  <c r="U16" i="19" s="1"/>
  <c r="AC16" i="1" s="1"/>
  <c r="EE16" i="1" s="1"/>
  <c r="AO17" i="19"/>
  <c r="T16" i="18"/>
  <c r="U16" i="18" s="1"/>
  <c r="S16" i="1" s="1"/>
  <c r="ED16" i="1" s="1"/>
  <c r="AY18" i="21"/>
  <c r="AC18" i="21"/>
  <c r="Z18" i="21" s="1"/>
  <c r="AQ19" i="21"/>
  <c r="AU17" i="21"/>
  <c r="BI18" i="21"/>
  <c r="W17" i="21"/>
  <c r="X17" i="21" s="1"/>
  <c r="B17" i="21"/>
  <c r="V16" i="19"/>
  <c r="K17" i="19"/>
  <c r="V16" i="18"/>
  <c r="BA106" i="4"/>
  <c r="BE107" i="4" s="1"/>
  <c r="BE106" i="4"/>
  <c r="BL17" i="19" l="1"/>
  <c r="V89" i="23"/>
  <c r="AO90" i="23"/>
  <c r="BL90" i="23" s="1"/>
  <c r="CE89" i="1"/>
  <c r="CO89" i="1" s="1"/>
  <c r="BH17" i="19"/>
  <c r="AT17" i="19" s="1"/>
  <c r="BJ17" i="19"/>
  <c r="BM17" i="18"/>
  <c r="BD17" i="1"/>
  <c r="BH17" i="1"/>
  <c r="AH18" i="21"/>
  <c r="J18" i="21" s="1"/>
  <c r="AN17" i="21"/>
  <c r="AM17" i="21" s="1"/>
  <c r="S17" i="21"/>
  <c r="H18" i="21"/>
  <c r="AQ19" i="19"/>
  <c r="AC18" i="19"/>
  <c r="Z18" i="19" s="1"/>
  <c r="AS17" i="19"/>
  <c r="AS17" i="18"/>
  <c r="BN17" i="18"/>
  <c r="BO17" i="18"/>
  <c r="BA107" i="4"/>
  <c r="BE108" i="4" s="1"/>
  <c r="BC107" i="4"/>
  <c r="BM17" i="19" l="1"/>
  <c r="AF17" i="19"/>
  <c r="E17" i="19" s="1"/>
  <c r="BO90" i="23"/>
  <c r="W90" i="23" s="1"/>
  <c r="X90" i="23" s="1"/>
  <c r="AY90" i="23"/>
  <c r="AS90" i="23"/>
  <c r="AV90" i="23"/>
  <c r="BJ90" i="23"/>
  <c r="BH90" i="23"/>
  <c r="AE17" i="18"/>
  <c r="D17" i="18" s="1"/>
  <c r="AU17" i="19"/>
  <c r="BN17" i="19"/>
  <c r="AY17" i="19"/>
  <c r="BO17" i="19"/>
  <c r="BF18" i="1"/>
  <c r="BJ17" i="1"/>
  <c r="BI17" i="1"/>
  <c r="K18" i="21"/>
  <c r="AW17" i="21"/>
  <c r="AO18" i="21" s="1"/>
  <c r="BL18" i="21" s="1"/>
  <c r="H18" i="19"/>
  <c r="X18" i="1" s="1"/>
  <c r="AG18" i="19"/>
  <c r="I18" i="19" s="1"/>
  <c r="AE17" i="19"/>
  <c r="D17" i="19" s="1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AN90" i="23" l="1"/>
  <c r="AM90" i="23" s="1"/>
  <c r="CC90" i="1" s="1"/>
  <c r="CB90" i="1"/>
  <c r="S90" i="23"/>
  <c r="AW90" i="23" s="1"/>
  <c r="AH90" i="23"/>
  <c r="BN90" i="23"/>
  <c r="AV91" i="23"/>
  <c r="AU90" i="23"/>
  <c r="AF90" i="23"/>
  <c r="BM90" i="23"/>
  <c r="BH18" i="21"/>
  <c r="BJ18" i="21"/>
  <c r="T17" i="21"/>
  <c r="U17" i="21" s="1"/>
  <c r="BK17" i="1" s="1"/>
  <c r="EG17" i="1" s="1"/>
  <c r="AI17" i="18"/>
  <c r="P17" i="18" s="1"/>
  <c r="AK17" i="18" s="1"/>
  <c r="J17" i="18"/>
  <c r="V17" i="21"/>
  <c r="AC19" i="21"/>
  <c r="Z19" i="21" s="1"/>
  <c r="AQ20" i="21"/>
  <c r="BI18" i="19"/>
  <c r="BG18" i="19"/>
  <c r="AI17" i="19"/>
  <c r="P17" i="19" s="1"/>
  <c r="AK17" i="19" s="1"/>
  <c r="AJ17" i="18"/>
  <c r="BA109" i="4"/>
  <c r="BC109" i="4"/>
  <c r="BE109" i="4"/>
  <c r="V90" i="23" l="1"/>
  <c r="AO91" i="23"/>
  <c r="CD90" i="1"/>
  <c r="T90" i="23"/>
  <c r="U90" i="23" s="1"/>
  <c r="AU91" i="23"/>
  <c r="J90" i="23"/>
  <c r="AI90" i="23"/>
  <c r="BI91" i="23"/>
  <c r="BJ91" i="23" s="1"/>
  <c r="E90" i="23"/>
  <c r="AJ90" i="23"/>
  <c r="Q90" i="23" s="1"/>
  <c r="BG91" i="23"/>
  <c r="Q17" i="18"/>
  <c r="R17" i="18" s="1"/>
  <c r="AH19" i="21"/>
  <c r="J19" i="21" s="1"/>
  <c r="H19" i="21"/>
  <c r="BN18" i="21"/>
  <c r="AS18" i="21"/>
  <c r="BO18" i="21"/>
  <c r="R17" i="19"/>
  <c r="BH91" i="23" l="1"/>
  <c r="BM91" i="23" s="1"/>
  <c r="AL90" i="23"/>
  <c r="CE90" i="1"/>
  <c r="AF91" i="23"/>
  <c r="T91" i="23"/>
  <c r="AS91" i="23"/>
  <c r="BN91" i="23"/>
  <c r="AH91" i="23"/>
  <c r="BK91" i="23"/>
  <c r="BL91" i="23" s="1"/>
  <c r="AY91" i="23" s="1"/>
  <c r="P90" i="23"/>
  <c r="AK90" i="23" s="1"/>
  <c r="B90" i="23" s="1"/>
  <c r="BX90" i="1" s="1"/>
  <c r="AE18" i="21"/>
  <c r="D18" i="21" s="1"/>
  <c r="BM18" i="21"/>
  <c r="AL17" i="18"/>
  <c r="AD18" i="18"/>
  <c r="AA18" i="18" s="1"/>
  <c r="O18" i="18" s="1"/>
  <c r="O18" i="1" s="1"/>
  <c r="AR19" i="18"/>
  <c r="BK18" i="18"/>
  <c r="AV17" i="18"/>
  <c r="BF19" i="1"/>
  <c r="AU18" i="21"/>
  <c r="AG18" i="21"/>
  <c r="I18" i="21" s="1"/>
  <c r="AX18" i="21"/>
  <c r="AI18" i="21" s="1"/>
  <c r="P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AT17" i="18" s="1"/>
  <c r="AK18" i="21" l="1"/>
  <c r="J91" i="23"/>
  <c r="AI91" i="23"/>
  <c r="BI92" i="23"/>
  <c r="E91" i="23"/>
  <c r="AJ91" i="23"/>
  <c r="Q91" i="23" s="1"/>
  <c r="BG92" i="23"/>
  <c r="BO91" i="23"/>
  <c r="W91" i="23" s="1"/>
  <c r="X91" i="23" s="1"/>
  <c r="BI19" i="21"/>
  <c r="AJ18" i="21"/>
  <c r="W17" i="18"/>
  <c r="X17" i="18" s="1"/>
  <c r="P17" i="1" s="1"/>
  <c r="AC18" i="18"/>
  <c r="Z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BG18" i="18"/>
  <c r="AN91" i="23" l="1"/>
  <c r="AM91" i="23" s="1"/>
  <c r="CC91" i="1" s="1"/>
  <c r="CB91" i="1"/>
  <c r="S91" i="23"/>
  <c r="AL91" i="23"/>
  <c r="BK92" i="23"/>
  <c r="P91" i="23"/>
  <c r="AK91" i="23" s="1"/>
  <c r="B91" i="23" s="1"/>
  <c r="BX91" i="1" s="1"/>
  <c r="Q18" i="21"/>
  <c r="H18" i="18"/>
  <c r="N18" i="1" s="1"/>
  <c r="B17" i="18"/>
  <c r="L17" i="1" s="1"/>
  <c r="AN17" i="18"/>
  <c r="AM17" i="18" s="1"/>
  <c r="Q17" i="1" s="1"/>
  <c r="S17" i="19"/>
  <c r="V17" i="1"/>
  <c r="C18" i="18"/>
  <c r="M18" i="1" s="1"/>
  <c r="CD91" i="1" l="1"/>
  <c r="AW91" i="23"/>
  <c r="U91" i="23"/>
  <c r="AB17" i="1"/>
  <c r="R18" i="21"/>
  <c r="AL18" i="21"/>
  <c r="S17" i="18"/>
  <c r="AW17" i="19"/>
  <c r="AO18" i="19" s="1"/>
  <c r="BL18" i="19" s="1"/>
  <c r="AY18" i="19" s="1"/>
  <c r="V91" i="23" l="1"/>
  <c r="AO92" i="23"/>
  <c r="CE91" i="1"/>
  <c r="BH18" i="19"/>
  <c r="AE18" i="19" s="1"/>
  <c r="D18" i="19" s="1"/>
  <c r="BJ18" i="19"/>
  <c r="T17" i="19"/>
  <c r="U17" i="19" s="1"/>
  <c r="AC17" i="1" s="1"/>
  <c r="EE17" i="1" s="1"/>
  <c r="R17" i="1"/>
  <c r="AR20" i="21"/>
  <c r="AV18" i="21"/>
  <c r="AD19" i="21"/>
  <c r="AA19" i="21" s="1"/>
  <c r="BK19" i="21"/>
  <c r="AW17" i="18"/>
  <c r="F18" i="21"/>
  <c r="AT18" i="21" s="1"/>
  <c r="V17" i="19"/>
  <c r="AS92" i="23" l="1"/>
  <c r="BJ92" i="23"/>
  <c r="BH92" i="23"/>
  <c r="BL92" i="23"/>
  <c r="BO18" i="19"/>
  <c r="T17" i="18"/>
  <c r="U17" i="18" s="1"/>
  <c r="S17" i="1" s="1"/>
  <c r="ED17" i="1" s="1"/>
  <c r="AO18" i="18"/>
  <c r="BL18" i="18" s="1"/>
  <c r="AY19" i="21"/>
  <c r="O19" i="21"/>
  <c r="BG19" i="1" s="1"/>
  <c r="V17" i="18"/>
  <c r="B18" i="21"/>
  <c r="BD18" i="1" s="1"/>
  <c r="AB19" i="21"/>
  <c r="Y19" i="21" s="1"/>
  <c r="AP20" i="21"/>
  <c r="BG19" i="21"/>
  <c r="W18" i="21"/>
  <c r="X18" i="21" s="1"/>
  <c r="AS18" i="19"/>
  <c r="AE18" i="18"/>
  <c r="D18" i="18" s="1"/>
  <c r="AY18" i="18"/>
  <c r="BN92" i="23" l="1"/>
  <c r="AH92" i="23"/>
  <c r="BM92" i="23"/>
  <c r="AF92" i="23"/>
  <c r="AU92" i="23"/>
  <c r="AY92" i="23"/>
  <c r="BO92" i="23"/>
  <c r="W92" i="23" s="1"/>
  <c r="X92" i="23" s="1"/>
  <c r="AV92" i="23"/>
  <c r="AV93" i="23" s="1"/>
  <c r="BH18" i="18"/>
  <c r="BM18" i="18" s="1"/>
  <c r="BJ18" i="18"/>
  <c r="AX18" i="19"/>
  <c r="BO18" i="18"/>
  <c r="AF18" i="19"/>
  <c r="E18" i="19" s="1"/>
  <c r="BM18" i="19"/>
  <c r="AH18" i="19"/>
  <c r="J18" i="19" s="1"/>
  <c r="BN18" i="19"/>
  <c r="AS18" i="18"/>
  <c r="BH18" i="1"/>
  <c r="AF19" i="21"/>
  <c r="E19" i="21" s="1"/>
  <c r="C19" i="21"/>
  <c r="AN18" i="21"/>
  <c r="AM18" i="21" s="1"/>
  <c r="S18" i="21"/>
  <c r="BN18" i="18" l="1"/>
  <c r="AH18" i="18"/>
  <c r="J18" i="18" s="1"/>
  <c r="AN92" i="23"/>
  <c r="AM92" i="23" s="1"/>
  <c r="CC92" i="1" s="1"/>
  <c r="CB92" i="1"/>
  <c r="S92" i="23"/>
  <c r="AU93" i="23"/>
  <c r="E92" i="23"/>
  <c r="AJ92" i="23"/>
  <c r="Q92" i="23" s="1"/>
  <c r="BG93" i="23"/>
  <c r="J92" i="23"/>
  <c r="AI92" i="23"/>
  <c r="BI93" i="23"/>
  <c r="AX18" i="18"/>
  <c r="AI18" i="18" s="1"/>
  <c r="P18" i="18" s="1"/>
  <c r="AJ18" i="19"/>
  <c r="Q18" i="19" s="1"/>
  <c r="AI18" i="19"/>
  <c r="P18" i="19" s="1"/>
  <c r="AK18" i="19" s="1"/>
  <c r="AG18" i="18"/>
  <c r="I18" i="18" s="1"/>
  <c r="AF18" i="18"/>
  <c r="BI18" i="1"/>
  <c r="BE19" i="1"/>
  <c r="BJ18" i="1"/>
  <c r="AW18" i="21"/>
  <c r="AL92" i="23" l="1"/>
  <c r="CD92" i="1"/>
  <c r="T92" i="23"/>
  <c r="U92" i="23" s="1"/>
  <c r="AW92" i="23"/>
  <c r="BK93" i="23"/>
  <c r="P92" i="23"/>
  <c r="AK92" i="23" s="1"/>
  <c r="B92" i="23" s="1"/>
  <c r="BX92" i="1" s="1"/>
  <c r="AK18" i="18"/>
  <c r="T18" i="21"/>
  <c r="U18" i="21" s="1"/>
  <c r="AO19" i="21"/>
  <c r="BL19" i="21" s="1"/>
  <c r="R18" i="19"/>
  <c r="AL18" i="19"/>
  <c r="AJ18" i="18"/>
  <c r="E18" i="18"/>
  <c r="V18" i="21"/>
  <c r="F18" i="19"/>
  <c r="AT18" i="19" s="1"/>
  <c r="BK19" i="19" l="1"/>
  <c r="AV18" i="19"/>
  <c r="V92" i="23"/>
  <c r="AO93" i="23"/>
  <c r="BL93" i="23" s="1"/>
  <c r="CE92" i="1"/>
  <c r="BH19" i="21"/>
  <c r="BJ19" i="21"/>
  <c r="AD19" i="19"/>
  <c r="AA19" i="19" s="1"/>
  <c r="O19" i="19" s="1"/>
  <c r="Y19" i="1" s="1"/>
  <c r="AR20" i="19"/>
  <c r="Q18" i="18"/>
  <c r="AL18" i="18" s="1"/>
  <c r="BK18" i="1"/>
  <c r="EG18" i="1" s="1"/>
  <c r="AS19" i="21"/>
  <c r="BO19" i="21"/>
  <c r="AB19" i="19"/>
  <c r="Y19" i="19" s="1"/>
  <c r="AP20" i="19"/>
  <c r="BG19" i="19"/>
  <c r="K18" i="19"/>
  <c r="F18" i="18"/>
  <c r="AT18" i="18" s="1"/>
  <c r="K18" i="18"/>
  <c r="AU18" i="18" s="1"/>
  <c r="AY93" i="23" l="1"/>
  <c r="BO93" i="23"/>
  <c r="W93" i="23" s="1"/>
  <c r="X93" i="23" s="1"/>
  <c r="T93" i="23"/>
  <c r="AS93" i="23"/>
  <c r="BH93" i="23"/>
  <c r="BJ93" i="23"/>
  <c r="AE19" i="2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C19" i="19"/>
  <c r="Z19" i="19" s="1"/>
  <c r="AQ20" i="19"/>
  <c r="AU18" i="19"/>
  <c r="AU19" i="19" s="1"/>
  <c r="W18" i="19"/>
  <c r="X18" i="19" s="1"/>
  <c r="Z18" i="1" s="1"/>
  <c r="BI19" i="19"/>
  <c r="C19" i="19"/>
  <c r="W19" i="1" s="1"/>
  <c r="AQ20" i="18"/>
  <c r="BI19" i="18"/>
  <c r="AC19" i="18"/>
  <c r="Z19" i="18" s="1"/>
  <c r="AB19" i="18"/>
  <c r="Y19" i="18" s="1"/>
  <c r="AP20" i="18"/>
  <c r="BG19" i="18"/>
  <c r="AK19" i="21" l="1"/>
  <c r="AN93" i="23"/>
  <c r="AM93" i="23" s="1"/>
  <c r="CC93" i="1" s="1"/>
  <c r="CB93" i="1"/>
  <c r="S93" i="23"/>
  <c r="CD93" i="1" s="1"/>
  <c r="BM93" i="23"/>
  <c r="AF93" i="23"/>
  <c r="BN93" i="23"/>
  <c r="AH93" i="23"/>
  <c r="AR20" i="18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H19" i="19"/>
  <c r="J19" i="19" s="1"/>
  <c r="H19" i="19"/>
  <c r="X19" i="1" s="1"/>
  <c r="H19" i="18"/>
  <c r="N19" i="1" s="1"/>
  <c r="AE19" i="18"/>
  <c r="D19" i="18" s="1"/>
  <c r="C19" i="18"/>
  <c r="M19" i="1" s="1"/>
  <c r="U93" i="23" l="1"/>
  <c r="AW93" i="23"/>
  <c r="J93" i="23"/>
  <c r="AI93" i="23"/>
  <c r="BI94" i="23"/>
  <c r="E93" i="23"/>
  <c r="AJ93" i="23"/>
  <c r="Q93" i="23" s="1"/>
  <c r="BG94" i="23"/>
  <c r="AB18" i="1"/>
  <c r="S18" i="18"/>
  <c r="AN18" i="18"/>
  <c r="AM18" i="18" s="1"/>
  <c r="Q18" i="1" s="1"/>
  <c r="L18" i="1"/>
  <c r="F19" i="21"/>
  <c r="AT19" i="21" s="1"/>
  <c r="AW18" i="19"/>
  <c r="AO19" i="19" s="1"/>
  <c r="BL19" i="19" s="1"/>
  <c r="AX19" i="19" s="1"/>
  <c r="V93" i="23" l="1"/>
  <c r="AO94" i="23"/>
  <c r="CE93" i="1"/>
  <c r="AL93" i="23"/>
  <c r="P93" i="23"/>
  <c r="AK93" i="23" s="1"/>
  <c r="B93" i="23" s="1"/>
  <c r="BX93" i="1" s="1"/>
  <c r="BK94" i="23"/>
  <c r="BL94" i="23" s="1"/>
  <c r="AY94" i="23" s="1"/>
  <c r="BH19" i="19"/>
  <c r="AF19" i="19" s="1"/>
  <c r="E19" i="19" s="1"/>
  <c r="BJ19" i="19"/>
  <c r="T18" i="19"/>
  <c r="U18" i="19" s="1"/>
  <c r="AC18" i="1" s="1"/>
  <c r="EE18" i="1" s="1"/>
  <c r="R18" i="1"/>
  <c r="AW18" i="18"/>
  <c r="AP21" i="21"/>
  <c r="AB20" i="21"/>
  <c r="Y20" i="21" s="1"/>
  <c r="BG20" i="21"/>
  <c r="R19" i="21"/>
  <c r="V18" i="19"/>
  <c r="AS94" i="23" l="1"/>
  <c r="AV94" i="23"/>
  <c r="AV95" i="23" s="1"/>
  <c r="AV96" i="23" s="1"/>
  <c r="AV97" i="23" s="1"/>
  <c r="AV98" i="23" s="1"/>
  <c r="AV99" i="23" s="1"/>
  <c r="AV100" i="23" s="1"/>
  <c r="AV101" i="23" s="1"/>
  <c r="BH94" i="23"/>
  <c r="BJ94" i="23"/>
  <c r="BO94" i="23"/>
  <c r="W94" i="23" s="1"/>
  <c r="X94" i="23" s="1"/>
  <c r="T18" i="18"/>
  <c r="U18" i="18" s="1"/>
  <c r="S18" i="1" s="1"/>
  <c r="ED18" i="1" s="1"/>
  <c r="AO19" i="18"/>
  <c r="BL19" i="18" s="1"/>
  <c r="V18" i="18"/>
  <c r="AF20" i="21"/>
  <c r="E20" i="21" s="1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AY19" i="18"/>
  <c r="AN94" i="23" l="1"/>
  <c r="AM94" i="23" s="1"/>
  <c r="CC94" i="1" s="1"/>
  <c r="CB94" i="1"/>
  <c r="S94" i="23"/>
  <c r="AW94" i="23" s="1"/>
  <c r="O115" i="23"/>
  <c r="O116" i="23"/>
  <c r="AH94" i="23"/>
  <c r="BN94" i="23"/>
  <c r="AF94" i="23"/>
  <c r="BM94" i="23"/>
  <c r="AU94" i="23"/>
  <c r="AV102" i="23"/>
  <c r="BH19" i="18"/>
  <c r="BM19" i="18" s="1"/>
  <c r="BJ19" i="18"/>
  <c r="BO19" i="18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BN19" i="18" l="1"/>
  <c r="AH19" i="18"/>
  <c r="J19" i="18" s="1"/>
  <c r="V94" i="23"/>
  <c r="AO95" i="23"/>
  <c r="CD94" i="1"/>
  <c r="T94" i="23"/>
  <c r="U94" i="23" s="1"/>
  <c r="AU95" i="23"/>
  <c r="E94" i="23"/>
  <c r="AJ94" i="23"/>
  <c r="Q94" i="23" s="1"/>
  <c r="BG95" i="23"/>
  <c r="J94" i="23"/>
  <c r="BI95" i="23"/>
  <c r="AI94" i="23"/>
  <c r="AV103" i="23"/>
  <c r="AF19" i="18"/>
  <c r="E19" i="18" s="1"/>
  <c r="AX19" i="18"/>
  <c r="AG19" i="18"/>
  <c r="I19" i="18" s="1"/>
  <c r="BG20" i="1"/>
  <c r="BH19" i="1"/>
  <c r="AN19" i="21"/>
  <c r="AM19" i="21" s="1"/>
  <c r="S19" i="21"/>
  <c r="H20" i="21"/>
  <c r="AI19" i="19"/>
  <c r="BJ95" i="23" l="1"/>
  <c r="BN95" i="23" s="1"/>
  <c r="AL94" i="23"/>
  <c r="BH95" i="23"/>
  <c r="BM95" i="23" s="1"/>
  <c r="CE94" i="1"/>
  <c r="CO94" i="1" s="1"/>
  <c r="O114" i="23" a="1"/>
  <c r="O114" i="23" s="1"/>
  <c r="AH95" i="23"/>
  <c r="AS95" i="23"/>
  <c r="AW95" i="23" s="1"/>
  <c r="V95" i="23" s="1"/>
  <c r="T95" i="23"/>
  <c r="AF95" i="23"/>
  <c r="P94" i="23"/>
  <c r="AK94" i="23" s="1"/>
  <c r="B94" i="23" s="1"/>
  <c r="BX94" i="1" s="1"/>
  <c r="BK95" i="23"/>
  <c r="BL95" i="23" s="1"/>
  <c r="AY95" i="23" s="1"/>
  <c r="AU96" i="23"/>
  <c r="AV104" i="23"/>
  <c r="P19" i="19"/>
  <c r="AK19" i="19" s="1"/>
  <c r="AJ19" i="18"/>
  <c r="Q19" i="18" s="1"/>
  <c r="AL19" i="18" s="1"/>
  <c r="AI19" i="18"/>
  <c r="P19" i="18" s="1"/>
  <c r="AK19" i="18" s="1"/>
  <c r="BJ19" i="1"/>
  <c r="BI19" i="1"/>
  <c r="BF20" i="1"/>
  <c r="K20" i="21"/>
  <c r="AW19" i="21"/>
  <c r="AO20" i="21" s="1"/>
  <c r="BL20" i="21" s="1"/>
  <c r="F19" i="19"/>
  <c r="AT19" i="19" s="1"/>
  <c r="K19" i="19"/>
  <c r="F19" i="18"/>
  <c r="AT19" i="18" s="1"/>
  <c r="K19" i="18"/>
  <c r="J95" i="23" l="1"/>
  <c r="BI96" i="23"/>
  <c r="BJ96" i="23" s="1"/>
  <c r="BN96" i="23" s="1"/>
  <c r="AI95" i="23"/>
  <c r="E95" i="23"/>
  <c r="AJ95" i="23"/>
  <c r="Q95" i="23" s="1"/>
  <c r="BG96" i="23"/>
  <c r="BH96" i="23" s="1"/>
  <c r="BM96" i="23" s="1"/>
  <c r="AU97" i="23"/>
  <c r="BO95" i="23"/>
  <c r="W95" i="23" s="1"/>
  <c r="AV105" i="23"/>
  <c r="BH20" i="21"/>
  <c r="BJ20" i="21"/>
  <c r="AG20" i="21" s="1"/>
  <c r="I20" i="21" s="1"/>
  <c r="R19" i="19"/>
  <c r="AD20" i="19" s="1"/>
  <c r="AA20" i="19" s="1"/>
  <c r="T19" i="21"/>
  <c r="U19" i="21" s="1"/>
  <c r="BK19" i="1" s="1"/>
  <c r="CM19" i="1" s="1"/>
  <c r="AQ22" i="21"/>
  <c r="AC21" i="21"/>
  <c r="Z21" i="21" s="1"/>
  <c r="V19" i="21"/>
  <c r="B19" i="19"/>
  <c r="V19" i="1" s="1"/>
  <c r="AP21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C20" i="19"/>
  <c r="Z20" i="19" s="1"/>
  <c r="AQ21" i="19"/>
  <c r="BI20" i="19"/>
  <c r="AB20" i="19"/>
  <c r="Y20" i="19" s="1"/>
  <c r="AP21" i="19"/>
  <c r="BG20" i="19"/>
  <c r="R19" i="18"/>
  <c r="AV19" i="19" l="1"/>
  <c r="W19" i="19"/>
  <c r="X19" i="19" s="1"/>
  <c r="Z19" i="1" s="1"/>
  <c r="BK20" i="19"/>
  <c r="AL95" i="23"/>
  <c r="BJ97" i="23"/>
  <c r="BN97" i="23" s="1"/>
  <c r="BH97" i="23"/>
  <c r="BM97" i="23" s="1"/>
  <c r="P95" i="23"/>
  <c r="AK95" i="23" s="1"/>
  <c r="BK96" i="23"/>
  <c r="BL96" i="23" s="1"/>
  <c r="BO96" i="23" s="1"/>
  <c r="W96" i="23" s="1"/>
  <c r="AU98" i="23"/>
  <c r="AV106" i="23"/>
  <c r="AR21" i="19"/>
  <c r="EG19" i="1"/>
  <c r="C20" i="18"/>
  <c r="M20" i="1" s="1"/>
  <c r="AG21" i="21"/>
  <c r="H21" i="21"/>
  <c r="BO20" i="21"/>
  <c r="AS20" i="21"/>
  <c r="S19" i="19"/>
  <c r="H20" i="19"/>
  <c r="X20" i="1" s="1"/>
  <c r="O20" i="19"/>
  <c r="Y20" i="1" s="1"/>
  <c r="AF20" i="19"/>
  <c r="E20" i="19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B19" i="1" l="1"/>
  <c r="AN19" i="19"/>
  <c r="AM19" i="19" s="1"/>
  <c r="AA19" i="1" s="1"/>
  <c r="BL97" i="23"/>
  <c r="BO97" i="23" s="1"/>
  <c r="W97" i="23" s="1"/>
  <c r="BH98" i="23"/>
  <c r="BM98" i="23" s="1"/>
  <c r="BJ98" i="23"/>
  <c r="BN98" i="23" s="1"/>
  <c r="B95" i="23"/>
  <c r="BX95" i="1" s="1"/>
  <c r="AU99" i="23"/>
  <c r="AV107" i="23"/>
  <c r="AE20" i="21"/>
  <c r="D20" i="21" s="1"/>
  <c r="BM20" i="21"/>
  <c r="AH20" i="21"/>
  <c r="J20" i="21" s="1"/>
  <c r="BN20" i="21"/>
  <c r="I21" i="21"/>
  <c r="K21" i="21" s="1"/>
  <c r="BF21" i="1"/>
  <c r="AU20" i="21"/>
  <c r="AY20" i="21"/>
  <c r="AW19" i="19"/>
  <c r="T19" i="19" s="1"/>
  <c r="AN19" i="18"/>
  <c r="AM19" i="18" s="1"/>
  <c r="Q19" i="1" s="1"/>
  <c r="S19" i="18"/>
  <c r="AX20" i="18"/>
  <c r="O20" i="18"/>
  <c r="O20" i="1" s="1"/>
  <c r="BL98" i="23" l="1"/>
  <c r="BO98" i="23" s="1"/>
  <c r="W98" i="23" s="1"/>
  <c r="BH99" i="23"/>
  <c r="BM99" i="23" s="1"/>
  <c r="BJ99" i="23"/>
  <c r="BN99" i="23" s="1"/>
  <c r="AU100" i="23"/>
  <c r="AV108" i="23"/>
  <c r="U19" i="19"/>
  <c r="AC19" i="1" s="1"/>
  <c r="AO20" i="19"/>
  <c r="BL20" i="19" s="1"/>
  <c r="R19" i="1"/>
  <c r="AC22" i="21"/>
  <c r="Z22" i="21" s="1"/>
  <c r="H22" i="21" s="1"/>
  <c r="AQ23" i="21"/>
  <c r="AJ20" i="21"/>
  <c r="Q20" i="21" s="1"/>
  <c r="AL20" i="21" s="1"/>
  <c r="AI20" i="21"/>
  <c r="P20" i="21" s="1"/>
  <c r="AK20" i="21" s="1"/>
  <c r="BI21" i="21"/>
  <c r="V19" i="19"/>
  <c r="AW19" i="18"/>
  <c r="BL99" i="23" l="1"/>
  <c r="BO99" i="23" s="1"/>
  <c r="W99" i="23" s="1"/>
  <c r="BJ100" i="23"/>
  <c r="BN100" i="23" s="1"/>
  <c r="BH100" i="23"/>
  <c r="BM100" i="23" s="1"/>
  <c r="AU101" i="23"/>
  <c r="AV109" i="23"/>
  <c r="AV110" i="23" s="1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EE19" i="1"/>
  <c r="CK19" i="1"/>
  <c r="BH20" i="19"/>
  <c r="BM20" i="19" s="1"/>
  <c r="BJ20" i="19"/>
  <c r="T19" i="18"/>
  <c r="U19" i="18" s="1"/>
  <c r="S19" i="1" s="1"/>
  <c r="AO20" i="18"/>
  <c r="BL20" i="18" s="1"/>
  <c r="BF22" i="1"/>
  <c r="R20" i="21"/>
  <c r="AS20" i="19"/>
  <c r="BO20" i="19"/>
  <c r="V19" i="18"/>
  <c r="BN20" i="19" l="1"/>
  <c r="AH20" i="19"/>
  <c r="J20" i="19" s="1"/>
  <c r="BL100" i="23"/>
  <c r="BO100" i="23" s="1"/>
  <c r="W100" i="23" s="1"/>
  <c r="BJ101" i="23"/>
  <c r="BN101" i="23" s="1"/>
  <c r="BH101" i="23"/>
  <c r="BM101" i="23" s="1"/>
  <c r="AU102" i="23"/>
  <c r="ED19" i="1"/>
  <c r="CJ19" i="1"/>
  <c r="BH20" i="18"/>
  <c r="BM20" i="18" s="1"/>
  <c r="BJ20" i="18"/>
  <c r="BN20" i="18" s="1"/>
  <c r="AD21" i="21"/>
  <c r="AA21" i="21" s="1"/>
  <c r="AR22" i="21"/>
  <c r="AV20" i="21"/>
  <c r="BK21" i="21"/>
  <c r="AY20" i="19"/>
  <c r="AJ20" i="19" s="1"/>
  <c r="Q20" i="19" s="1"/>
  <c r="AL20" i="19" s="1"/>
  <c r="AG20" i="19"/>
  <c r="I20" i="19" s="1"/>
  <c r="AE20" i="19"/>
  <c r="D20" i="19" s="1"/>
  <c r="BO20" i="18"/>
  <c r="AS20" i="18"/>
  <c r="BJ102" i="23" l="1"/>
  <c r="BN102" i="23" s="1"/>
  <c r="BL101" i="23"/>
  <c r="BO101" i="23" s="1"/>
  <c r="W101" i="23" s="1"/>
  <c r="BH102" i="23"/>
  <c r="BM102" i="23" s="1"/>
  <c r="AU103" i="23"/>
  <c r="AF20" i="18"/>
  <c r="E20" i="18" s="1"/>
  <c r="O21" i="21"/>
  <c r="AX21" i="21"/>
  <c r="AI20" i="19"/>
  <c r="AG20" i="18"/>
  <c r="I20" i="18" s="1"/>
  <c r="AH20" i="18"/>
  <c r="J20" i="18" s="1"/>
  <c r="AY20" i="18"/>
  <c r="BL102" i="23" l="1"/>
  <c r="BL103" i="23" s="1"/>
  <c r="BJ103" i="23"/>
  <c r="BN103" i="23" s="1"/>
  <c r="BH103" i="23"/>
  <c r="BM103" i="23" s="1"/>
  <c r="AU104" i="23"/>
  <c r="P20" i="19"/>
  <c r="AK20" i="19" s="1"/>
  <c r="AJ20" i="18"/>
  <c r="Q20" i="18" s="1"/>
  <c r="AL20" i="18" s="1"/>
  <c r="BG21" i="1"/>
  <c r="F20" i="21"/>
  <c r="AT20" i="21" s="1"/>
  <c r="AT21" i="21" s="1"/>
  <c r="AI20" i="18"/>
  <c r="P20" i="18" s="1"/>
  <c r="AK20" i="18" s="1"/>
  <c r="BJ104" i="23" l="1"/>
  <c r="BN104" i="23" s="1"/>
  <c r="BO102" i="23"/>
  <c r="W102" i="23" s="1"/>
  <c r="BH104" i="23"/>
  <c r="BM104" i="23" s="1"/>
  <c r="AU105" i="23"/>
  <c r="BL104" i="23"/>
  <c r="BO103" i="23"/>
  <c r="W103" i="23" s="1"/>
  <c r="R20" i="19"/>
  <c r="AV20" i="19" s="1"/>
  <c r="B20" i="21"/>
  <c r="AB21" i="21"/>
  <c r="Y21" i="21" s="1"/>
  <c r="AP22" i="21"/>
  <c r="W20" i="21"/>
  <c r="X20" i="21" s="1"/>
  <c r="BH20" i="1" s="1"/>
  <c r="BG21" i="21"/>
  <c r="K20" i="19"/>
  <c r="AU20" i="19" s="1"/>
  <c r="F20" i="19"/>
  <c r="AT20" i="19" s="1"/>
  <c r="AT21" i="19" s="1"/>
  <c r="BJ105" i="23" l="1"/>
  <c r="BN105" i="23" s="1"/>
  <c r="BH105" i="23"/>
  <c r="BM105" i="23" s="1"/>
  <c r="BO104" i="23"/>
  <c r="W104" i="23" s="1"/>
  <c r="BL105" i="23"/>
  <c r="AU106" i="23"/>
  <c r="BK21" i="19"/>
  <c r="AR22" i="19"/>
  <c r="AD21" i="19"/>
  <c r="AA21" i="19" s="1"/>
  <c r="O21" i="19" s="1"/>
  <c r="Y21" i="1" s="1"/>
  <c r="W20" i="19"/>
  <c r="X20" i="19" s="1"/>
  <c r="AN20" i="19" s="1"/>
  <c r="AM20" i="19" s="1"/>
  <c r="AA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BJ106" i="23" l="1"/>
  <c r="BN106" i="23" s="1"/>
  <c r="BH106" i="23"/>
  <c r="BM106" i="23" s="1"/>
  <c r="AU107" i="23"/>
  <c r="BO105" i="23"/>
  <c r="W105" i="23" s="1"/>
  <c r="BL106" i="23"/>
  <c r="F20" i="18"/>
  <c r="S20" i="19"/>
  <c r="Z20" i="1"/>
  <c r="V20" i="1"/>
  <c r="C21" i="19"/>
  <c r="W21" i="1" s="1"/>
  <c r="AE21" i="19"/>
  <c r="AG21" i="19"/>
  <c r="H21" i="19"/>
  <c r="X21" i="1" s="1"/>
  <c r="K20" i="18"/>
  <c r="BI20" i="1"/>
  <c r="BE21" i="1"/>
  <c r="BJ20" i="1"/>
  <c r="AW20" i="21"/>
  <c r="AO21" i="21" s="1"/>
  <c r="BL21" i="21" s="1"/>
  <c r="R20" i="18"/>
  <c r="AV20" i="18" s="1"/>
  <c r="AB21" i="18" l="1"/>
  <c r="Y21" i="18" s="1"/>
  <c r="C21" i="18" s="1"/>
  <c r="M21" i="1" s="1"/>
  <c r="AT20" i="18"/>
  <c r="AQ22" i="18"/>
  <c r="AU20" i="18"/>
  <c r="BJ107" i="23"/>
  <c r="BN107" i="23" s="1"/>
  <c r="BH107" i="23"/>
  <c r="BM107" i="23" s="1"/>
  <c r="BO106" i="23"/>
  <c r="W106" i="23" s="1"/>
  <c r="BL107" i="23"/>
  <c r="AU108" i="23"/>
  <c r="BH21" i="21"/>
  <c r="BJ21" i="21"/>
  <c r="T20" i="21"/>
  <c r="U20" i="21" s="1"/>
  <c r="BK20" i="1" s="1"/>
  <c r="EG20" i="1" s="1"/>
  <c r="AB20" i="1"/>
  <c r="T20" i="19"/>
  <c r="U20" i="19" s="1"/>
  <c r="AC20" i="1" s="1"/>
  <c r="EE20" i="1" s="1"/>
  <c r="I21" i="19"/>
  <c r="K21" i="19" s="1"/>
  <c r="D21" i="19"/>
  <c r="BG21" i="18"/>
  <c r="AC21" i="18"/>
  <c r="Z21" i="18" s="1"/>
  <c r="H21" i="18" s="1"/>
  <c r="N21" i="1" s="1"/>
  <c r="BI21" i="18"/>
  <c r="AW20" i="19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BJ108" i="23" l="1"/>
  <c r="BN108" i="23" s="1"/>
  <c r="BH108" i="23"/>
  <c r="BM108" i="23" s="1"/>
  <c r="BO107" i="23"/>
  <c r="W107" i="23" s="1"/>
  <c r="BL108" i="23"/>
  <c r="AU109" i="23"/>
  <c r="AU110" i="23" s="1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AO21" i="19"/>
  <c r="F21" i="19"/>
  <c r="AQ23" i="19"/>
  <c r="AC22" i="19"/>
  <c r="Z22" i="19" s="1"/>
  <c r="AG21" i="18"/>
  <c r="I21" i="18" s="1"/>
  <c r="V20" i="19"/>
  <c r="BO21" i="21"/>
  <c r="AS21" i="21"/>
  <c r="AX21" i="18"/>
  <c r="O21" i="18"/>
  <c r="O21" i="1" s="1"/>
  <c r="AN20" i="18"/>
  <c r="AM20" i="18" s="1"/>
  <c r="Q20" i="1" s="1"/>
  <c r="S20" i="18"/>
  <c r="AB22" i="19" l="1"/>
  <c r="Y22" i="19" s="1"/>
  <c r="AE22" i="19" s="1"/>
  <c r="D22" i="19" s="1"/>
  <c r="BJ109" i="23"/>
  <c r="BN109" i="23" s="1"/>
  <c r="BH109" i="23"/>
  <c r="BM109" i="23" s="1"/>
  <c r="BO108" i="23"/>
  <c r="W108" i="23" s="1"/>
  <c r="BL109" i="23"/>
  <c r="BO109" i="23" s="1"/>
  <c r="W109" i="23" s="1"/>
  <c r="BJ21" i="19"/>
  <c r="BN21" i="19" s="1"/>
  <c r="BL21" i="19"/>
  <c r="BO21" i="19" s="1"/>
  <c r="BH21" i="19"/>
  <c r="BM21" i="19" s="1"/>
  <c r="AS21" i="19"/>
  <c r="R20" i="1"/>
  <c r="AF21" i="21"/>
  <c r="E21" i="21" s="1"/>
  <c r="BM21" i="21"/>
  <c r="AU21" i="21"/>
  <c r="BN21" i="21"/>
  <c r="AP23" i="19"/>
  <c r="H22" i="19"/>
  <c r="X22" i="1" s="1"/>
  <c r="AY21" i="21"/>
  <c r="AE21" i="21"/>
  <c r="D21" i="21" s="1"/>
  <c r="AH21" i="21"/>
  <c r="J21" i="21" s="1"/>
  <c r="AW20" i="18"/>
  <c r="AO21" i="18" s="1"/>
  <c r="BL21" i="18" s="1"/>
  <c r="C22" i="19" l="1"/>
  <c r="W22" i="1" s="1"/>
  <c r="AU21" i="19"/>
  <c r="AX21" i="19"/>
  <c r="AF21" i="19"/>
  <c r="E21" i="19" s="1"/>
  <c r="AH21" i="19"/>
  <c r="J21" i="19" s="1"/>
  <c r="BH21" i="18"/>
  <c r="BJ21" i="18"/>
  <c r="T20" i="18"/>
  <c r="U20" i="18" s="1"/>
  <c r="S20" i="1" s="1"/>
  <c r="ED20" i="1" s="1"/>
  <c r="F22" i="19"/>
  <c r="BI22" i="21"/>
  <c r="AJ21" i="21"/>
  <c r="AI21" i="21"/>
  <c r="P21" i="21" s="1"/>
  <c r="AK21" i="21" s="1"/>
  <c r="V20" i="18"/>
  <c r="AP24" i="19" l="1"/>
  <c r="BI22" i="19"/>
  <c r="BG22" i="19"/>
  <c r="AJ21" i="19"/>
  <c r="Q21" i="19" s="1"/>
  <c r="AL21" i="19" s="1"/>
  <c r="AI21" i="19"/>
  <c r="P21" i="19" s="1"/>
  <c r="AK21" i="19" s="1"/>
  <c r="AB23" i="19"/>
  <c r="Y23" i="19" s="1"/>
  <c r="AF23" i="19" s="1"/>
  <c r="E23" i="19" s="1"/>
  <c r="Q21" i="21"/>
  <c r="AL21" i="21" s="1"/>
  <c r="R21" i="21"/>
  <c r="BO21" i="18"/>
  <c r="BN21" i="18"/>
  <c r="BM21" i="18"/>
  <c r="AS21" i="18"/>
  <c r="C23" i="19" l="1"/>
  <c r="W23" i="1" s="1"/>
  <c r="F23" i="19"/>
  <c r="AB24" i="19" s="1"/>
  <c r="Y24" i="19" s="1"/>
  <c r="C24" i="19" s="1"/>
  <c r="W24" i="1" s="1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I21" i="18" l="1"/>
  <c r="P21" i="18" s="1"/>
  <c r="R21" i="18" s="1"/>
  <c r="AP25" i="19"/>
  <c r="R21" i="19"/>
  <c r="F21" i="21"/>
  <c r="AY22" i="21"/>
  <c r="O22" i="21"/>
  <c r="AJ21" i="18"/>
  <c r="AK21" i="18" l="1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K22" i="18"/>
  <c r="AD22" i="18"/>
  <c r="AA22" i="18" s="1"/>
  <c r="AR23" i="18"/>
  <c r="AV21" i="18"/>
  <c r="V21" i="1" l="1"/>
  <c r="AN21" i="19"/>
  <c r="AM21" i="19" s="1"/>
  <c r="AA21" i="1" s="1"/>
  <c r="Z21" i="1"/>
  <c r="S21" i="19"/>
  <c r="T21" i="19" s="1"/>
  <c r="F21" i="18"/>
  <c r="AT21" i="18" s="1"/>
  <c r="C22" i="21"/>
  <c r="AN21" i="21"/>
  <c r="AM21" i="21" s="1"/>
  <c r="S21" i="21"/>
  <c r="AY22" i="18"/>
  <c r="O22" i="18"/>
  <c r="O22" i="1" s="1"/>
  <c r="K21" i="18"/>
  <c r="AB21" i="1" l="1"/>
  <c r="AW21" i="19"/>
  <c r="AO22" i="19" s="1"/>
  <c r="U21" i="19"/>
  <c r="AC21" i="1" s="1"/>
  <c r="EE21" i="1" s="1"/>
  <c r="AP23" i="18"/>
  <c r="AB22" i="18"/>
  <c r="Y22" i="18" s="1"/>
  <c r="BG22" i="18"/>
  <c r="BJ21" i="1"/>
  <c r="BI21" i="1"/>
  <c r="BE22" i="1"/>
  <c r="AW21" i="21"/>
  <c r="AO22" i="21" s="1"/>
  <c r="BL22" i="21" s="1"/>
  <c r="B21" i="18"/>
  <c r="L21" i="1" s="1"/>
  <c r="AC22" i="18"/>
  <c r="Z22" i="18" s="1"/>
  <c r="AQ23" i="18"/>
  <c r="AU21" i="18"/>
  <c r="BI22" i="18"/>
  <c r="W21" i="18"/>
  <c r="X21" i="18" s="1"/>
  <c r="P21" i="1" s="1"/>
  <c r="BL22" i="19" l="1"/>
  <c r="BH22" i="21"/>
  <c r="BJ22" i="21"/>
  <c r="BH22" i="19"/>
  <c r="AT22" i="19" s="1"/>
  <c r="BJ22" i="19"/>
  <c r="AG22" i="19" s="1"/>
  <c r="I22" i="19" s="1"/>
  <c r="K22" i="19" s="1"/>
  <c r="T21" i="21"/>
  <c r="U21" i="21" s="1"/>
  <c r="BK21" i="1" s="1"/>
  <c r="EG21" i="1" s="1"/>
  <c r="V21" i="19"/>
  <c r="C22" i="18"/>
  <c r="M22" i="1" s="1"/>
  <c r="V21" i="21"/>
  <c r="H22" i="18"/>
  <c r="N22" i="1" s="1"/>
  <c r="AN21" i="18"/>
  <c r="AM21" i="18" s="1"/>
  <c r="Q21" i="1" s="1"/>
  <c r="S21" i="18"/>
  <c r="AQ24" i="19" l="1"/>
  <c r="AC23" i="19"/>
  <c r="Z23" i="19" s="1"/>
  <c r="R21" i="1"/>
  <c r="AS22" i="19"/>
  <c r="BO22" i="19"/>
  <c r="BN22" i="19"/>
  <c r="BM22" i="21"/>
  <c r="BO22" i="21"/>
  <c r="AS22" i="21"/>
  <c r="BN22" i="21"/>
  <c r="AW21" i="18"/>
  <c r="H23" i="19" l="1"/>
  <c r="X23" i="1" s="1"/>
  <c r="T21" i="18"/>
  <c r="U21" i="18" s="1"/>
  <c r="S21" i="1" s="1"/>
  <c r="ED21" i="1" s="1"/>
  <c r="AO22" i="18"/>
  <c r="BL22" i="18" s="1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BH22" i="18" l="1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BM22" i="18" l="1"/>
  <c r="AF22" i="18"/>
  <c r="E22" i="18" s="1"/>
  <c r="AE22" i="18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R22" i="19" l="1"/>
  <c r="AV22" i="19" s="1"/>
  <c r="B22" i="19"/>
  <c r="V22" i="1" s="1"/>
  <c r="B22" i="21"/>
  <c r="S22" i="21" s="1"/>
  <c r="AF23" i="21"/>
  <c r="C23" i="21"/>
  <c r="BE23" i="1" s="1"/>
  <c r="H23" i="21"/>
  <c r="BF23" i="1" s="1"/>
  <c r="AN22" i="21"/>
  <c r="AM22" i="21" s="1"/>
  <c r="BI22" i="1" s="1"/>
  <c r="BH22" i="1"/>
  <c r="O23" i="21"/>
  <c r="BG23" i="1" s="1"/>
  <c r="AY23" i="21"/>
  <c r="R22" i="18"/>
  <c r="AD23" i="18" s="1"/>
  <c r="AA23" i="18" s="1"/>
  <c r="K22" i="18"/>
  <c r="W22" i="19" l="1"/>
  <c r="X22" i="19" s="1"/>
  <c r="Z22" i="1" s="1"/>
  <c r="E23" i="21"/>
  <c r="BK23" i="19"/>
  <c r="AD23" i="19"/>
  <c r="AA23" i="19" s="1"/>
  <c r="O23" i="19" s="1"/>
  <c r="Y23" i="1" s="1"/>
  <c r="AR24" i="19"/>
  <c r="BD22" i="1"/>
  <c r="BJ22" i="1"/>
  <c r="AW22" i="21"/>
  <c r="AO23" i="21" s="1"/>
  <c r="BL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T22" i="18" s="1"/>
  <c r="AT23" i="18" s="1"/>
  <c r="AY23" i="18"/>
  <c r="O23" i="18"/>
  <c r="O23" i="1" s="1"/>
  <c r="BH23" i="21" l="1"/>
  <c r="BJ23" i="21"/>
  <c r="AG23" i="21" s="1"/>
  <c r="I23" i="21" s="1"/>
  <c r="T22" i="21"/>
  <c r="U22" i="21" s="1"/>
  <c r="BK22" i="1" s="1"/>
  <c r="EG22" i="1" s="1"/>
  <c r="AN22" i="19"/>
  <c r="AM22" i="19" s="1"/>
  <c r="AA22" i="1" s="1"/>
  <c r="S22" i="19"/>
  <c r="AB22" i="1" s="1"/>
  <c r="F23" i="21"/>
  <c r="V22" i="21"/>
  <c r="H23" i="18"/>
  <c r="N23" i="1" s="1"/>
  <c r="AP24" i="18"/>
  <c r="AB23" i="18"/>
  <c r="Y23" i="18" s="1"/>
  <c r="BG23" i="18"/>
  <c r="W22" i="18"/>
  <c r="X22" i="18" s="1"/>
  <c r="P22" i="1" s="1"/>
  <c r="AB24" i="21" l="1"/>
  <c r="Y24" i="21" s="1"/>
  <c r="C24" i="21" s="1"/>
  <c r="BE24" i="1" s="1"/>
  <c r="AT23" i="21"/>
  <c r="AW22" i="19"/>
  <c r="AO23" i="19" s="1"/>
  <c r="AP25" i="21"/>
  <c r="BN23" i="21"/>
  <c r="BO23" i="21"/>
  <c r="BM23" i="21"/>
  <c r="AS23" i="21"/>
  <c r="AN22" i="18"/>
  <c r="AM22" i="18" s="1"/>
  <c r="Q22" i="1" s="1"/>
  <c r="S22" i="18"/>
  <c r="C23" i="18"/>
  <c r="M23" i="1" s="1"/>
  <c r="BL23" i="19" l="1"/>
  <c r="AY23" i="19" s="1"/>
  <c r="BH23" i="19"/>
  <c r="BM23" i="19" s="1"/>
  <c r="BJ23" i="19"/>
  <c r="V22" i="19"/>
  <c r="T22" i="19"/>
  <c r="U22" i="19" s="1"/>
  <c r="AC22" i="1" s="1"/>
  <c r="EE22" i="1" s="1"/>
  <c r="R22" i="1"/>
  <c r="AE23" i="21"/>
  <c r="D23" i="21" s="1"/>
  <c r="AX23" i="21"/>
  <c r="AH23" i="21"/>
  <c r="J23" i="21" s="1"/>
  <c r="BO23" i="19"/>
  <c r="AS23" i="19"/>
  <c r="AW22" i="18"/>
  <c r="AT23" i="19" l="1"/>
  <c r="BN23" i="19"/>
  <c r="AG23" i="19"/>
  <c r="I23" i="19" s="1"/>
  <c r="T22" i="18"/>
  <c r="U22" i="18" s="1"/>
  <c r="S22" i="1" s="1"/>
  <c r="ED22" i="1" s="1"/>
  <c r="AO23" i="18"/>
  <c r="BL23" i="18" s="1"/>
  <c r="AJ23" i="21"/>
  <c r="AI23" i="21"/>
  <c r="P23" i="21" s="1"/>
  <c r="AK23" i="21" s="1"/>
  <c r="BG24" i="21"/>
  <c r="AH23" i="19"/>
  <c r="J23" i="19" s="1"/>
  <c r="AE23" i="19"/>
  <c r="D23" i="19" s="1"/>
  <c r="AX23" i="19"/>
  <c r="V22" i="18"/>
  <c r="BH23" i="18" l="1"/>
  <c r="BJ23" i="18"/>
  <c r="BN23" i="18" s="1"/>
  <c r="Q23" i="21"/>
  <c r="AJ23" i="19"/>
  <c r="BG24" i="19"/>
  <c r="AI23" i="19"/>
  <c r="P23" i="19" s="1"/>
  <c r="AK23" i="19" s="1"/>
  <c r="BO23" i="18"/>
  <c r="AS23" i="18"/>
  <c r="BM23" i="18" l="1"/>
  <c r="AF23" i="18"/>
  <c r="E23" i="18" s="1"/>
  <c r="R23" i="2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AX24" i="21" s="1"/>
  <c r="BK24" i="21"/>
  <c r="R23" i="19"/>
  <c r="AL23" i="19"/>
  <c r="K23" i="21"/>
  <c r="AJ23" i="18"/>
  <c r="Q23" i="18" s="1"/>
  <c r="AL23" i="18" s="1"/>
  <c r="AI23" i="18"/>
  <c r="P23" i="18" s="1"/>
  <c r="AK23" i="18" s="1"/>
  <c r="AR25" i="19" l="1"/>
  <c r="AV23" i="19"/>
  <c r="O24" i="2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H24" i="21" l="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T23" i="21" l="1"/>
  <c r="U23" i="21" s="1"/>
  <c r="BK23" i="1" s="1"/>
  <c r="EG23" i="1" s="1"/>
  <c r="AO24" i="21"/>
  <c r="BL24" i="21" s="1"/>
  <c r="V23" i="21"/>
  <c r="K24" i="19"/>
  <c r="AW23" i="19"/>
  <c r="AO24" i="19" s="1"/>
  <c r="BL24" i="19" s="1"/>
  <c r="AY24" i="19" s="1"/>
  <c r="AB23" i="1"/>
  <c r="K23" i="18"/>
  <c r="AU23" i="18" s="1"/>
  <c r="AD24" i="18"/>
  <c r="AA24" i="18" s="1"/>
  <c r="AR25" i="18"/>
  <c r="BK24" i="18"/>
  <c r="B23" i="18"/>
  <c r="L23" i="1" s="1"/>
  <c r="F23" i="18"/>
  <c r="BH24" i="21" l="1"/>
  <c r="BJ24" i="21"/>
  <c r="BH24" i="19"/>
  <c r="AE24" i="19" s="1"/>
  <c r="D24" i="19" s="1"/>
  <c r="BJ24" i="19"/>
  <c r="T23" i="19"/>
  <c r="U23" i="19" s="1"/>
  <c r="AC23" i="1" s="1"/>
  <c r="EE23" i="1" s="1"/>
  <c r="AS24" i="21"/>
  <c r="BO24" i="21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BG24" i="18"/>
  <c r="BN24" i="21" l="1"/>
  <c r="AG24" i="21"/>
  <c r="I24" i="21" s="1"/>
  <c r="BM24" i="21"/>
  <c r="AE24" i="21"/>
  <c r="D24" i="21" s="1"/>
  <c r="S23" i="18"/>
  <c r="AN23" i="18"/>
  <c r="AM23" i="18" s="1"/>
  <c r="Q23" i="1" s="1"/>
  <c r="AF24" i="21"/>
  <c r="E24" i="21" s="1"/>
  <c r="AH24" i="21"/>
  <c r="J24" i="21" s="1"/>
  <c r="AY24" i="21"/>
  <c r="H25" i="19"/>
  <c r="X25" i="1" s="1"/>
  <c r="AH25" i="19"/>
  <c r="BO24" i="19"/>
  <c r="BM24" i="19"/>
  <c r="BN24" i="19"/>
  <c r="AS24" i="19"/>
  <c r="C24" i="18"/>
  <c r="M24" i="1" s="1"/>
  <c r="R23" i="1" l="1"/>
  <c r="J25" i="19"/>
  <c r="K25" i="19" s="1"/>
  <c r="AW23" i="18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V23" i="18" l="1"/>
  <c r="AO24" i="18"/>
  <c r="BL24" i="18" s="1"/>
  <c r="T23" i="18"/>
  <c r="U23" i="18" s="1"/>
  <c r="S23" i="1" s="1"/>
  <c r="ED23" i="1" s="1"/>
  <c r="AK24" i="19"/>
  <c r="AC26" i="19"/>
  <c r="Z26" i="19" s="1"/>
  <c r="H26" i="19" s="1"/>
  <c r="X26" i="1" s="1"/>
  <c r="AQ27" i="19"/>
  <c r="AJ24" i="19"/>
  <c r="BI25" i="19"/>
  <c r="BH24" i="18" l="1"/>
  <c r="BM24" i="18" s="1"/>
  <c r="BJ24" i="18"/>
  <c r="BN24" i="18" s="1"/>
  <c r="AH26" i="19"/>
  <c r="J26" i="19" s="1"/>
  <c r="Q24" i="19"/>
  <c r="AS24" i="18"/>
  <c r="BO24" i="18"/>
  <c r="R24" i="21"/>
  <c r="BK25" i="21" s="1"/>
  <c r="K24" i="21"/>
  <c r="AE24" i="18"/>
  <c r="D24" i="18" s="1"/>
  <c r="AH24" i="18"/>
  <c r="J24" i="18" s="1"/>
  <c r="AX24" i="18"/>
  <c r="AF24" i="18" l="1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D25" i="21"/>
  <c r="AA25" i="21" s="1"/>
  <c r="AR26" i="21"/>
  <c r="AV24" i="21"/>
  <c r="F24" i="19"/>
  <c r="AT24" i="19" s="1"/>
  <c r="B24" i="21"/>
  <c r="F24" i="21"/>
  <c r="AT24" i="21" s="1"/>
  <c r="AC25" i="21"/>
  <c r="Z25" i="21" s="1"/>
  <c r="AQ26" i="21"/>
  <c r="AU24" i="21"/>
  <c r="AU25" i="21" s="1"/>
  <c r="BI25" i="21"/>
  <c r="AK24" i="18" l="1"/>
  <c r="AJ24" i="18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B25" i="21"/>
  <c r="Y25" i="21" s="1"/>
  <c r="AP26" i="21"/>
  <c r="BG25" i="21"/>
  <c r="BD24" i="1"/>
  <c r="H25" i="21"/>
  <c r="BF25" i="1" s="1"/>
  <c r="AB25" i="19"/>
  <c r="Y25" i="19" s="1"/>
  <c r="AP26" i="19"/>
  <c r="W24" i="19"/>
  <c r="X24" i="19" s="1"/>
  <c r="BG25" i="19"/>
  <c r="C25" i="21" l="1"/>
  <c r="BE25" i="1" s="1"/>
  <c r="AN24" i="21"/>
  <c r="AM24" i="21" s="1"/>
  <c r="BI24" i="1" s="1"/>
  <c r="BH24" i="1"/>
  <c r="S24" i="21"/>
  <c r="C25" i="19"/>
  <c r="W25" i="1" s="1"/>
  <c r="S24" i="19"/>
  <c r="AN24" i="19"/>
  <c r="AM24" i="19" s="1"/>
  <c r="AA24" i="1" s="1"/>
  <c r="Z24" i="1"/>
  <c r="AW24" i="21" l="1"/>
  <c r="AO25" i="21" s="1"/>
  <c r="BL25" i="21" s="1"/>
  <c r="AX25" i="21" s="1"/>
  <c r="BJ24" i="1"/>
  <c r="AB24" i="1"/>
  <c r="AW24" i="19"/>
  <c r="AO25" i="19" s="1"/>
  <c r="BL25" i="19" s="1"/>
  <c r="BH25" i="21" l="1"/>
  <c r="AE25" i="21" s="1"/>
  <c r="D25" i="21" s="1"/>
  <c r="BJ25" i="21"/>
  <c r="AG25" i="21" s="1"/>
  <c r="I25" i="21" s="1"/>
  <c r="BH25" i="19"/>
  <c r="AE25" i="19" s="1"/>
  <c r="D25" i="19" s="1"/>
  <c r="BJ25" i="19"/>
  <c r="T24" i="21"/>
  <c r="U24" i="21" s="1"/>
  <c r="BK24" i="1" s="1"/>
  <c r="CM24" i="1" s="1"/>
  <c r="T24" i="19"/>
  <c r="U24" i="19" s="1"/>
  <c r="AC24" i="1" s="1"/>
  <c r="CK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AT24" i="18" s="1"/>
  <c r="AT25" i="18" s="1"/>
  <c r="EG24" i="1" l="1"/>
  <c r="EE24" i="1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W24" i="18"/>
  <c r="X24" i="18" s="1"/>
  <c r="S24" i="18" s="1"/>
  <c r="BG25" i="18"/>
  <c r="AB25" i="18"/>
  <c r="AP26" i="18"/>
  <c r="AU25" i="19" l="1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R24" i="1"/>
  <c r="Y25" i="18"/>
  <c r="V24" i="18" l="1"/>
  <c r="AO25" i="18"/>
  <c r="BL25" i="18" s="1"/>
  <c r="T24" i="18"/>
  <c r="AK25" i="19"/>
  <c r="U24" i="18"/>
  <c r="S24" i="1" s="1"/>
  <c r="AI25" i="21"/>
  <c r="P25" i="21" s="1"/>
  <c r="AK25" i="21" s="1"/>
  <c r="AJ25" i="21"/>
  <c r="AJ25" i="19"/>
  <c r="BI26" i="19"/>
  <c r="C25" i="18"/>
  <c r="M25" i="1" s="1"/>
  <c r="ED24" i="1" l="1"/>
  <c r="CJ24" i="1"/>
  <c r="BH25" i="18"/>
  <c r="BM25" i="18" s="1"/>
  <c r="BJ25" i="18"/>
  <c r="Q25" i="21"/>
  <c r="AL25" i="21" s="1"/>
  <c r="Q25" i="19"/>
  <c r="AL25" i="19" s="1"/>
  <c r="AS25" i="18"/>
  <c r="BO25" i="18"/>
  <c r="AX25" i="18"/>
  <c r="BN25" i="18" l="1"/>
  <c r="AH25" i="18"/>
  <c r="J25" i="18" s="1"/>
  <c r="AE25" i="18"/>
  <c r="D25" i="18" s="1"/>
  <c r="R25" i="19"/>
  <c r="BK26" i="19" s="1"/>
  <c r="AF25" i="18"/>
  <c r="E25" i="18" s="1"/>
  <c r="AG25" i="18"/>
  <c r="I25" i="18" s="1"/>
  <c r="AY25" i="18"/>
  <c r="AI25" i="18" s="1"/>
  <c r="K25" i="21"/>
  <c r="R25" i="21"/>
  <c r="AV25" i="21" s="1"/>
  <c r="AV25" i="19" l="1"/>
  <c r="AJ25" i="18"/>
  <c r="Q25" i="18" s="1"/>
  <c r="AL25" i="18" s="1"/>
  <c r="AR27" i="19"/>
  <c r="AD26" i="19"/>
  <c r="AA26" i="19" s="1"/>
  <c r="O26" i="19" s="1"/>
  <c r="Y26" i="1" s="1"/>
  <c r="P25" i="18"/>
  <c r="AK25" i="18" s="1"/>
  <c r="B25" i="19"/>
  <c r="F25" i="19"/>
  <c r="AT25" i="19" s="1"/>
  <c r="AT26" i="19" s="1"/>
  <c r="AR27" i="21"/>
  <c r="AD26" i="21"/>
  <c r="AA26" i="21" s="1"/>
  <c r="BK26" i="21"/>
  <c r="B25" i="21"/>
  <c r="F25" i="21"/>
  <c r="AT25" i="21" s="1"/>
  <c r="AT26" i="21" s="1"/>
  <c r="AQ27" i="21"/>
  <c r="AC26" i="21"/>
  <c r="Z26" i="21" s="1"/>
  <c r="BI26" i="21"/>
  <c r="F25" i="18"/>
  <c r="V25" i="1" l="1"/>
  <c r="H26" i="21"/>
  <c r="BF26" i="1" s="1"/>
  <c r="AH26" i="21"/>
  <c r="J26" i="21" s="1"/>
  <c r="AP27" i="21"/>
  <c r="AB26" i="21"/>
  <c r="Y26" i="21" s="1"/>
  <c r="BG26" i="21"/>
  <c r="BD25" i="1"/>
  <c r="W25" i="21"/>
  <c r="X25" i="21" s="1"/>
  <c r="AB26" i="19"/>
  <c r="Y26" i="19" s="1"/>
  <c r="AP27" i="19"/>
  <c r="W25" i="19"/>
  <c r="X25" i="19" s="1"/>
  <c r="BG26" i="19"/>
  <c r="AX26" i="21"/>
  <c r="O26" i="21"/>
  <c r="BG26" i="1" s="1"/>
  <c r="R25" i="18"/>
  <c r="AB26" i="18"/>
  <c r="Y26" i="18" s="1"/>
  <c r="AP27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AE26" i="21"/>
  <c r="D26" i="2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F26" i="19"/>
  <c r="BJ25" i="1"/>
  <c r="AW25" i="21"/>
  <c r="AO26" i="21" s="1"/>
  <c r="BL26" i="21" s="1"/>
  <c r="B25" i="18"/>
  <c r="L25" i="1" s="1"/>
  <c r="O26" i="18"/>
  <c r="O26" i="1" s="1"/>
  <c r="AX26" i="18"/>
  <c r="AC26" i="18"/>
  <c r="Z26" i="18" s="1"/>
  <c r="AQ27" i="18"/>
  <c r="BI26" i="18"/>
  <c r="AU25" i="18"/>
  <c r="W25" i="18"/>
  <c r="X25" i="18" s="1"/>
  <c r="P25" i="1" s="1"/>
  <c r="BH26" i="21" l="1"/>
  <c r="BJ26" i="21"/>
  <c r="T25" i="21"/>
  <c r="U25" i="21" s="1"/>
  <c r="BK25" i="1" s="1"/>
  <c r="EG25" i="1" s="1"/>
  <c r="T25" i="19"/>
  <c r="U25" i="19" s="1"/>
  <c r="AC25" i="1" s="1"/>
  <c r="EE25" i="1" s="1"/>
  <c r="AO26" i="19"/>
  <c r="F26" i="18"/>
  <c r="AB27" i="19"/>
  <c r="Y27" i="19" s="1"/>
  <c r="AP28" i="19"/>
  <c r="F26" i="21"/>
  <c r="V25" i="19"/>
  <c r="V25" i="21"/>
  <c r="AH26" i="18"/>
  <c r="J26" i="18" s="1"/>
  <c r="AN25" i="18"/>
  <c r="AM25" i="18" s="1"/>
  <c r="Q25" i="1" s="1"/>
  <c r="S25" i="18"/>
  <c r="H26" i="18"/>
  <c r="N26" i="1" s="1"/>
  <c r="AB27" i="18" l="1"/>
  <c r="Y27" i="18" s="1"/>
  <c r="AF27" i="18" s="1"/>
  <c r="E27" i="18" s="1"/>
  <c r="T26" i="19"/>
  <c r="BL26" i="19"/>
  <c r="BO26" i="19" s="1"/>
  <c r="BH26" i="19"/>
  <c r="BM26" i="19" s="1"/>
  <c r="BJ26" i="19"/>
  <c r="BN26" i="19" s="1"/>
  <c r="R25" i="1"/>
  <c r="AP28" i="18"/>
  <c r="BM26" i="21"/>
  <c r="BO26" i="21"/>
  <c r="BN26" i="21"/>
  <c r="AS26" i="21"/>
  <c r="AS26" i="19"/>
  <c r="AP28" i="21"/>
  <c r="AB27" i="21"/>
  <c r="Y27" i="21" s="1"/>
  <c r="AF27" i="19"/>
  <c r="E27" i="19" s="1"/>
  <c r="C27" i="19"/>
  <c r="W27" i="1" s="1"/>
  <c r="AW25" i="18"/>
  <c r="C27" i="18" l="1"/>
  <c r="M27" i="1" s="1"/>
  <c r="U25" i="18"/>
  <c r="S25" i="1" s="1"/>
  <c r="ED25" i="1" s="1"/>
  <c r="AO26" i="18"/>
  <c r="T25" i="18"/>
  <c r="AF26" i="19"/>
  <c r="E26" i="19" s="1"/>
  <c r="AG26" i="21"/>
  <c r="I26" i="21" s="1"/>
  <c r="AY26" i="21"/>
  <c r="AI26" i="21" s="1"/>
  <c r="P26" i="21" s="1"/>
  <c r="AF27" i="21"/>
  <c r="E27" i="21" s="1"/>
  <c r="C27" i="21"/>
  <c r="BE27" i="1" s="1"/>
  <c r="AG26" i="19"/>
  <c r="I26" i="19" s="1"/>
  <c r="AF26" i="21"/>
  <c r="E26" i="21" s="1"/>
  <c r="AY26" i="19"/>
  <c r="AI26" i="19" s="1"/>
  <c r="P26" i="19" s="1"/>
  <c r="V25" i="18"/>
  <c r="BL26" i="18" l="1"/>
  <c r="BH26" i="18"/>
  <c r="BM26" i="18" s="1"/>
  <c r="BJ26" i="18"/>
  <c r="BN26" i="18" s="1"/>
  <c r="AK26" i="21"/>
  <c r="AK26" i="19"/>
  <c r="R26" i="21"/>
  <c r="AJ26" i="21"/>
  <c r="Q26" i="21" s="1"/>
  <c r="AL26" i="21" s="1"/>
  <c r="BG27" i="21"/>
  <c r="R26" i="19"/>
  <c r="AJ26" i="19"/>
  <c r="Q26" i="19" s="1"/>
  <c r="AL26" i="19" s="1"/>
  <c r="BG27" i="19"/>
  <c r="BO26" i="18"/>
  <c r="AS26" i="18"/>
  <c r="AT26" i="18" l="1"/>
  <c r="AG26" i="18"/>
  <c r="I26" i="18" s="1"/>
  <c r="BK27" i="19"/>
  <c r="BK27" i="21"/>
  <c r="AD27" i="21"/>
  <c r="AA27" i="21" s="1"/>
  <c r="AR28" i="21"/>
  <c r="AV26" i="21"/>
  <c r="AV26" i="19"/>
  <c r="AD27" i="19"/>
  <c r="AA27" i="19" s="1"/>
  <c r="O27" i="19" s="1"/>
  <c r="Y27" i="1" s="1"/>
  <c r="AR28" i="19"/>
  <c r="AF26" i="18"/>
  <c r="E26" i="18" s="1"/>
  <c r="AY26" i="18"/>
  <c r="AY27" i="21" l="1"/>
  <c r="O27" i="21"/>
  <c r="BG27" i="1" s="1"/>
  <c r="AI26" i="18"/>
  <c r="P26" i="18" s="1"/>
  <c r="AK26" i="18" s="1"/>
  <c r="AJ26" i="18"/>
  <c r="BG27" i="18"/>
  <c r="Q26" i="18" l="1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U27" i="21" s="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U26" i="19" l="1"/>
  <c r="AC26" i="1" s="1"/>
  <c r="EE26" i="1" s="1"/>
  <c r="AW26" i="19"/>
  <c r="AO27" i="19" s="1"/>
  <c r="BL27" i="19" s="1"/>
  <c r="AB26" i="1"/>
  <c r="AW26" i="21"/>
  <c r="AO27" i="21" s="1"/>
  <c r="BL27" i="21" s="1"/>
  <c r="BJ26" i="1"/>
  <c r="AN26" i="18"/>
  <c r="AM26" i="18" s="1"/>
  <c r="Q26" i="1" s="1"/>
  <c r="S26" i="18"/>
  <c r="O27" i="18"/>
  <c r="O27" i="1" s="1"/>
  <c r="BH27" i="21" l="1"/>
  <c r="BJ27" i="21"/>
  <c r="BH27" i="19"/>
  <c r="BJ27" i="19"/>
  <c r="T26" i="21"/>
  <c r="U26" i="21" s="1"/>
  <c r="BK26" i="1" s="1"/>
  <c r="EG26" i="1" s="1"/>
  <c r="R26" i="1"/>
  <c r="V26" i="19"/>
  <c r="V26" i="21"/>
  <c r="AW26" i="18"/>
  <c r="T26" i="18" l="1"/>
  <c r="U26" i="18" s="1"/>
  <c r="S26" i="1" s="1"/>
  <c r="ED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BH27" i="18" l="1"/>
  <c r="BM27" i="18" s="1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Q27" i="19" l="1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T27" i="19" s="1"/>
  <c r="AJ27" i="18"/>
  <c r="AI27" i="18"/>
  <c r="P27" i="18" s="1"/>
  <c r="AK27" i="18" s="1"/>
  <c r="AU27" i="19" l="1"/>
  <c r="AU28" i="19" s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R27" i="21"/>
  <c r="AB28" i="19"/>
  <c r="Y28" i="19" s="1"/>
  <c r="AP29" i="19"/>
  <c r="BG28" i="19"/>
  <c r="W27" i="19" l="1"/>
  <c r="X27" i="19" s="1"/>
  <c r="S27" i="19" s="1"/>
  <c r="AR29" i="19"/>
  <c r="AD28" i="19"/>
  <c r="AA28" i="19" s="1"/>
  <c r="O28" i="19" s="1"/>
  <c r="Y28" i="1" s="1"/>
  <c r="BK28" i="19"/>
  <c r="AG28" i="19"/>
  <c r="I28" i="19" s="1"/>
  <c r="K28" i="19" s="1"/>
  <c r="C28" i="19"/>
  <c r="W28" i="1" s="1"/>
  <c r="AF28" i="19"/>
  <c r="E28" i="19" s="1"/>
  <c r="AD28" i="21"/>
  <c r="AA28" i="21" s="1"/>
  <c r="AR29" i="21"/>
  <c r="AV27" i="21"/>
  <c r="AV28" i="21" s="1"/>
  <c r="BK28" i="21"/>
  <c r="AQ29" i="21"/>
  <c r="AC28" i="21"/>
  <c r="Z28" i="21" s="1"/>
  <c r="BI28" i="21"/>
  <c r="F27" i="21"/>
  <c r="AT27" i="21" s="1"/>
  <c r="AT28" i="21" s="1"/>
  <c r="B27" i="21"/>
  <c r="K27" i="18"/>
  <c r="F27" i="18"/>
  <c r="AT27" i="18" s="1"/>
  <c r="AT28" i="18" s="1"/>
  <c r="T27" i="19" l="1"/>
  <c r="U27" i="19" s="1"/>
  <c r="AC27" i="1" s="1"/>
  <c r="EE27" i="1" s="1"/>
  <c r="Z27" i="1"/>
  <c r="AN27" i="19"/>
  <c r="AM27" i="19" s="1"/>
  <c r="AA27" i="1" s="1"/>
  <c r="AB27" i="1"/>
  <c r="AW27" i="19"/>
  <c r="AB28" i="21"/>
  <c r="Y28" i="21" s="1"/>
  <c r="AP29" i="21"/>
  <c r="BG28" i="21"/>
  <c r="BD27" i="1"/>
  <c r="W27" i="21"/>
  <c r="X27" i="21" s="1"/>
  <c r="AY28" i="21"/>
  <c r="O28" i="21"/>
  <c r="BG28" i="1" s="1"/>
  <c r="AQ30" i="19"/>
  <c r="AC29" i="19"/>
  <c r="Z29" i="19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V27" i="19" l="1"/>
  <c r="AO28" i="19"/>
  <c r="AG29" i="19"/>
  <c r="I29" i="19" s="1"/>
  <c r="K29" i="19" s="1"/>
  <c r="H29" i="19"/>
  <c r="X29" i="1" s="1"/>
  <c r="AF28" i="21"/>
  <c r="E28" i="21" s="1"/>
  <c r="C28" i="21"/>
  <c r="BE28" i="1" s="1"/>
  <c r="AN27" i="21"/>
  <c r="AM27" i="21" s="1"/>
  <c r="BI27" i="1" s="1"/>
  <c r="BH27" i="1"/>
  <c r="S27" i="21"/>
  <c r="AF28" i="18"/>
  <c r="E28" i="18" s="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BJ28" i="19" l="1"/>
  <c r="BN28" i="19" s="1"/>
  <c r="BL28" i="19"/>
  <c r="BO28" i="19" s="1"/>
  <c r="AS28" i="19"/>
  <c r="BH28" i="19"/>
  <c r="BM28" i="19" s="1"/>
  <c r="T28" i="19"/>
  <c r="AQ31" i="19"/>
  <c r="AC30" i="19"/>
  <c r="Z30" i="19" s="1"/>
  <c r="BJ27" i="1"/>
  <c r="AW27" i="21"/>
  <c r="AO28" i="21" s="1"/>
  <c r="BL28" i="21" s="1"/>
  <c r="S27" i="18"/>
  <c r="AN27" i="18"/>
  <c r="AM27" i="18" s="1"/>
  <c r="Q27" i="1" s="1"/>
  <c r="AY28" i="18"/>
  <c r="O28" i="18"/>
  <c r="O28" i="1" s="1"/>
  <c r="AH28" i="19" l="1"/>
  <c r="J28" i="19" s="1"/>
  <c r="BH28" i="21"/>
  <c r="BJ28" i="21"/>
  <c r="AX28" i="19"/>
  <c r="AJ28" i="19" s="1"/>
  <c r="Q28" i="19" s="1"/>
  <c r="T27" i="21"/>
  <c r="U27" i="21" s="1"/>
  <c r="BK27" i="1" s="1"/>
  <c r="EG27" i="1" s="1"/>
  <c r="H30" i="19"/>
  <c r="X30" i="1" s="1"/>
  <c r="AG30" i="19"/>
  <c r="I30" i="19" s="1"/>
  <c r="K30" i="19" s="1"/>
  <c r="AE28" i="19"/>
  <c r="D28" i="19" s="1"/>
  <c r="R27" i="1"/>
  <c r="V27" i="21"/>
  <c r="AW27" i="18"/>
  <c r="AO28" i="18" s="1"/>
  <c r="BL28" i="18" s="1"/>
  <c r="AL28" i="19" l="1"/>
  <c r="BI29" i="19"/>
  <c r="AQ32" i="19"/>
  <c r="AC31" i="19"/>
  <c r="Z31" i="19" s="1"/>
  <c r="H31" i="19" s="1"/>
  <c r="X31" i="1" s="1"/>
  <c r="BH28" i="18"/>
  <c r="BJ28" i="18"/>
  <c r="AI28" i="19"/>
  <c r="P28" i="19" s="1"/>
  <c r="T27" i="18"/>
  <c r="U27" i="18" s="1"/>
  <c r="S27" i="1" s="1"/>
  <c r="ED27" i="1" s="1"/>
  <c r="BN28" i="21"/>
  <c r="BM28" i="21"/>
  <c r="BO28" i="21"/>
  <c r="AS28" i="21"/>
  <c r="V27" i="18"/>
  <c r="AK28" i="19" l="1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R30" i="19" l="1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AT28" i="19" s="1"/>
  <c r="B28" i="19"/>
  <c r="AG28" i="18"/>
  <c r="I28" i="18" s="1"/>
  <c r="AX28" i="18"/>
  <c r="AI28" i="18" l="1"/>
  <c r="P28" i="18" s="1"/>
  <c r="AK28" i="18" s="1"/>
  <c r="V28" i="1"/>
  <c r="AP30" i="19"/>
  <c r="AB29" i="19"/>
  <c r="Y29" i="19" s="1"/>
  <c r="BG29" i="19"/>
  <c r="W28" i="19"/>
  <c r="X28" i="19" s="1"/>
  <c r="AJ28" i="18"/>
  <c r="Q28" i="18" s="1"/>
  <c r="AL28" i="18" s="1"/>
  <c r="K28" i="21" l="1"/>
  <c r="R28" i="21"/>
  <c r="AN28" i="19"/>
  <c r="AM28" i="19" s="1"/>
  <c r="Z28" i="1"/>
  <c r="S28" i="19"/>
  <c r="C29" i="19"/>
  <c r="W29" i="1" s="1"/>
  <c r="AF29" i="19"/>
  <c r="E29" i="19" s="1"/>
  <c r="AV28" i="18"/>
  <c r="AW28" i="19" l="1"/>
  <c r="AO29" i="19" s="1"/>
  <c r="BL29" i="19" s="1"/>
  <c r="AB28" i="1"/>
  <c r="U28" i="19"/>
  <c r="AM4" i="19"/>
  <c r="AA28" i="1"/>
  <c r="BK29" i="21"/>
  <c r="AD29" i="21"/>
  <c r="AA29" i="21" s="1"/>
  <c r="AR30" i="21"/>
  <c r="AQ30" i="21"/>
  <c r="AU28" i="21"/>
  <c r="AC29" i="21"/>
  <c r="Z29" i="21" s="1"/>
  <c r="BI29" i="21"/>
  <c r="B28" i="21"/>
  <c r="F28" i="21"/>
  <c r="R28" i="18"/>
  <c r="W28" i="21" l="1"/>
  <c r="X28" i="21" s="1"/>
  <c r="BH29" i="19"/>
  <c r="BJ29" i="19"/>
  <c r="AP30" i="21"/>
  <c r="AB29" i="21"/>
  <c r="Y29" i="21" s="1"/>
  <c r="BG29" i="21"/>
  <c r="AC28" i="1"/>
  <c r="EE28" i="1" s="1"/>
  <c r="BD28" i="1"/>
  <c r="V28" i="19"/>
  <c r="S28" i="21"/>
  <c r="AN28" i="21"/>
  <c r="AM28" i="21" s="1"/>
  <c r="BH28" i="1"/>
  <c r="H29" i="21"/>
  <c r="BF29" i="1" s="1"/>
  <c r="AG29" i="21"/>
  <c r="I29" i="21" s="1"/>
  <c r="K29" i="21" s="1"/>
  <c r="AY29" i="21"/>
  <c r="O29" i="21"/>
  <c r="BG29" i="1" s="1"/>
  <c r="K28" i="18"/>
  <c r="BI29" i="18" s="1"/>
  <c r="BK29" i="18"/>
  <c r="AD29" i="18"/>
  <c r="AA29" i="18" s="1"/>
  <c r="AR30" i="18"/>
  <c r="F28" i="18"/>
  <c r="AC30" i="21" l="1"/>
  <c r="Z30" i="21" s="1"/>
  <c r="AQ31" i="21"/>
  <c r="AC29" i="18"/>
  <c r="Z29" i="18" s="1"/>
  <c r="AH29" i="18" s="1"/>
  <c r="AQ30" i="18"/>
  <c r="AU28" i="18"/>
  <c r="BO29" i="19"/>
  <c r="AS29" i="19"/>
  <c r="AF29" i="21"/>
  <c r="E29" i="21" s="1"/>
  <c r="C29" i="21"/>
  <c r="BE29" i="1" s="1"/>
  <c r="BJ28" i="1"/>
  <c r="AW28" i="21"/>
  <c r="AO29" i="21" s="1"/>
  <c r="BL29" i="21" s="1"/>
  <c r="AM4" i="21"/>
  <c r="BI28" i="1"/>
  <c r="O29" i="18"/>
  <c r="O29" i="1" s="1"/>
  <c r="AY29" i="18"/>
  <c r="B28" i="18"/>
  <c r="L28" i="1" s="1"/>
  <c r="AP30" i="18"/>
  <c r="AB29" i="18"/>
  <c r="Y29" i="18" s="1"/>
  <c r="BG29" i="18"/>
  <c r="W28" i="18"/>
  <c r="X28" i="18" s="1"/>
  <c r="P28" i="1" s="1"/>
  <c r="BH29" i="21" l="1"/>
  <c r="BJ29" i="21"/>
  <c r="T28" i="21"/>
  <c r="AG30" i="21"/>
  <c r="I30" i="21" s="1"/>
  <c r="K30" i="21" s="1"/>
  <c r="H30" i="21"/>
  <c r="BF30" i="1" s="1"/>
  <c r="U28" i="21"/>
  <c r="BK28" i="1" s="1"/>
  <c r="EG28" i="1" s="1"/>
  <c r="H29" i="18"/>
  <c r="N29" i="1" s="1"/>
  <c r="AU29" i="19"/>
  <c r="BN29" i="19"/>
  <c r="BM29" i="19"/>
  <c r="J29" i="18"/>
  <c r="AX29" i="19"/>
  <c r="AE29" i="19"/>
  <c r="D29" i="19" s="1"/>
  <c r="F29" i="19" s="1"/>
  <c r="AT29" i="19" s="1"/>
  <c r="AT30" i="19" s="1"/>
  <c r="T29" i="21"/>
  <c r="V28" i="21"/>
  <c r="AH29" i="19"/>
  <c r="J29" i="19" s="1"/>
  <c r="C29" i="18"/>
  <c r="M29" i="1" s="1"/>
  <c r="S28" i="18"/>
  <c r="AN28" i="18"/>
  <c r="AM28" i="18" s="1"/>
  <c r="Q28" i="1" s="1"/>
  <c r="AC31" i="21" l="1"/>
  <c r="Z31" i="21" s="1"/>
  <c r="AQ32" i="21"/>
  <c r="AB30" i="19"/>
  <c r="Y30" i="19" s="1"/>
  <c r="AP31" i="19"/>
  <c r="R28" i="1"/>
  <c r="BM29" i="21"/>
  <c r="AS29" i="21"/>
  <c r="AJ29" i="19"/>
  <c r="Q29" i="19" s="1"/>
  <c r="AL29" i="19" s="1"/>
  <c r="BI30" i="19"/>
  <c r="BG30" i="19"/>
  <c r="AI29" i="19"/>
  <c r="AW28" i="18"/>
  <c r="AO29" i="18" s="1"/>
  <c r="BL29" i="18" s="1"/>
  <c r="AG31" i="21" l="1"/>
  <c r="I31" i="21" s="1"/>
  <c r="K31" i="21" s="1"/>
  <c r="H31" i="21"/>
  <c r="BF31" i="1" s="1"/>
  <c r="BH29" i="18"/>
  <c r="BJ29" i="18"/>
  <c r="AF30" i="19"/>
  <c r="E30" i="19" s="1"/>
  <c r="C30" i="19"/>
  <c r="W30" i="1" s="1"/>
  <c r="T28" i="18"/>
  <c r="U28" i="18" s="1"/>
  <c r="S28" i="1" s="1"/>
  <c r="ED28" i="1" s="1"/>
  <c r="BO29" i="21"/>
  <c r="AU29" i="21"/>
  <c r="BN29" i="21"/>
  <c r="P29" i="19"/>
  <c r="AE29" i="21"/>
  <c r="D29" i="21" s="1"/>
  <c r="F29" i="21" s="1"/>
  <c r="AT29" i="21" s="1"/>
  <c r="AX29" i="21"/>
  <c r="AH29" i="21"/>
  <c r="J29" i="21" s="1"/>
  <c r="V28" i="18"/>
  <c r="AC32" i="21" l="1"/>
  <c r="Z32" i="21" s="1"/>
  <c r="AQ33" i="2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H32" i="21" l="1"/>
  <c r="BF32" i="1" s="1"/>
  <c r="C30" i="21"/>
  <c r="BE30" i="1" s="1"/>
  <c r="AF30" i="21"/>
  <c r="E30" i="21" s="1"/>
  <c r="AR31" i="19"/>
  <c r="AD30" i="19"/>
  <c r="AA30" i="19" s="1"/>
  <c r="W29" i="19"/>
  <c r="X29" i="19" s="1"/>
  <c r="AV29" i="19"/>
  <c r="AV30" i="19" s="1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AK29" i="21" l="1"/>
  <c r="R29" i="21"/>
  <c r="Z29" i="1"/>
  <c r="S29" i="19"/>
  <c r="AN29" i="19"/>
  <c r="AM29" i="19" s="1"/>
  <c r="AA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D30" i="21" l="1"/>
  <c r="AA30" i="21" s="1"/>
  <c r="AR31" i="21"/>
  <c r="W29" i="21"/>
  <c r="X29" i="21" s="1"/>
  <c r="AV29" i="21"/>
  <c r="BK30" i="21"/>
  <c r="T29" i="19"/>
  <c r="U29" i="19" s="1"/>
  <c r="AC29" i="1" s="1"/>
  <c r="CK29" i="1" s="1"/>
  <c r="AB29" i="1"/>
  <c r="AW29" i="19"/>
  <c r="AO30" i="19" s="1"/>
  <c r="BL30" i="19" s="1"/>
  <c r="H30" i="18"/>
  <c r="N30" i="1" s="1"/>
  <c r="AH30" i="18"/>
  <c r="J30" i="18" s="1"/>
  <c r="B29" i="21"/>
  <c r="R29" i="18"/>
  <c r="BK30" i="18" s="1"/>
  <c r="BH30" i="19" l="1"/>
  <c r="BJ30" i="19"/>
  <c r="S29" i="21"/>
  <c r="AN29" i="21"/>
  <c r="AM29" i="21" s="1"/>
  <c r="BI29" i="1" s="1"/>
  <c r="BH29" i="1"/>
  <c r="O30" i="21"/>
  <c r="BG30" i="1" s="1"/>
  <c r="AY30" i="21"/>
  <c r="BD29" i="1"/>
  <c r="V29" i="19"/>
  <c r="EE29" i="1"/>
  <c r="F29" i="18"/>
  <c r="AD30" i="18"/>
  <c r="AA30" i="18" s="1"/>
  <c r="AR31" i="18"/>
  <c r="AV29" i="18"/>
  <c r="AP31" i="18" l="1"/>
  <c r="AT29" i="18"/>
  <c r="AT30" i="18" s="1"/>
  <c r="AW29" i="21"/>
  <c r="AO30" i="21" s="1"/>
  <c r="BL30" i="21" s="1"/>
  <c r="BJ29" i="1"/>
  <c r="U29" i="21"/>
  <c r="BK29" i="1" s="1"/>
  <c r="CM29" i="1" s="1"/>
  <c r="T30" i="19"/>
  <c r="AU30" i="19"/>
  <c r="AS30" i="19"/>
  <c r="AG31" i="19"/>
  <c r="W29" i="18"/>
  <c r="X29" i="18" s="1"/>
  <c r="P29" i="1" s="1"/>
  <c r="BG30" i="18"/>
  <c r="AB30" i="18"/>
  <c r="Y30" i="18" s="1"/>
  <c r="C30" i="18" s="1"/>
  <c r="M30" i="1" s="1"/>
  <c r="O30" i="18"/>
  <c r="O30" i="1" s="1"/>
  <c r="BH30" i="21" l="1"/>
  <c r="BJ30" i="21"/>
  <c r="EG29" i="1"/>
  <c r="V29" i="21"/>
  <c r="BN30" i="19"/>
  <c r="AH30" i="19"/>
  <c r="AE30" i="19"/>
  <c r="BM30" i="19"/>
  <c r="AX30" i="19"/>
  <c r="BO30" i="19"/>
  <c r="AN29" i="18"/>
  <c r="AM29" i="18" s="1"/>
  <c r="Q29" i="1" s="1"/>
  <c r="I31" i="19"/>
  <c r="K31" i="19" s="1"/>
  <c r="B29" i="18"/>
  <c r="L29" i="1" s="1"/>
  <c r="AC32" i="19" l="1"/>
  <c r="Z32" i="19" s="1"/>
  <c r="H32" i="19" s="1"/>
  <c r="X32" i="1" s="1"/>
  <c r="AQ33" i="19"/>
  <c r="AU30" i="21"/>
  <c r="AS30" i="21"/>
  <c r="AI30" i="19"/>
  <c r="D30" i="19"/>
  <c r="F30" i="19" s="1"/>
  <c r="BI31" i="19"/>
  <c r="AJ30" i="19"/>
  <c r="Q30" i="19" s="1"/>
  <c r="J30" i="19"/>
  <c r="S29" i="18"/>
  <c r="AW29" i="18" s="1"/>
  <c r="AO30" i="18" s="1"/>
  <c r="BL30" i="18" s="1"/>
  <c r="AP32" i="19" l="1"/>
  <c r="AB31" i="19"/>
  <c r="Y31" i="19" s="1"/>
  <c r="BG31" i="19"/>
  <c r="BH30" i="18"/>
  <c r="BJ30" i="18"/>
  <c r="BN30" i="18" s="1"/>
  <c r="BM30" i="21"/>
  <c r="AE30" i="21"/>
  <c r="BN30" i="21"/>
  <c r="AH30" i="21"/>
  <c r="BO30" i="21"/>
  <c r="AX30" i="21"/>
  <c r="AL30" i="19"/>
  <c r="P30" i="19"/>
  <c r="T30" i="18"/>
  <c r="R29" i="1"/>
  <c r="T29" i="18"/>
  <c r="U29" i="18" s="1"/>
  <c r="S29" i="1" s="1"/>
  <c r="AY32" i="19"/>
  <c r="V29" i="18"/>
  <c r="AS30" i="18"/>
  <c r="ED29" i="1" l="1"/>
  <c r="CJ29" i="1"/>
  <c r="AK30" i="19"/>
  <c r="B30" i="19" s="1"/>
  <c r="R30" i="19"/>
  <c r="C31" i="19"/>
  <c r="W31" i="1" s="1"/>
  <c r="AF31" i="19"/>
  <c r="E31" i="19" s="1"/>
  <c r="AI30" i="21"/>
  <c r="D30" i="21"/>
  <c r="F30" i="21" s="1"/>
  <c r="AJ30" i="21"/>
  <c r="Q30" i="21" s="1"/>
  <c r="J30" i="21"/>
  <c r="BI31" i="21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BG31" i="21" l="1"/>
  <c r="AT30" i="21"/>
  <c r="AT31" i="21" s="1"/>
  <c r="AP32" i="21"/>
  <c r="AB31" i="21"/>
  <c r="Y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BI31" i="18"/>
  <c r="AI30" i="18"/>
  <c r="P30" i="18" s="1"/>
  <c r="AK30" i="18" s="1"/>
  <c r="AK30" i="21" l="1"/>
  <c r="B30" i="21" s="1"/>
  <c r="BD30" i="1" s="1"/>
  <c r="R30" i="21"/>
  <c r="C31" i="21"/>
  <c r="BE31" i="1" s="1"/>
  <c r="AF31" i="21"/>
  <c r="E31" i="21" s="1"/>
  <c r="AN30" i="19"/>
  <c r="AM30" i="19" s="1"/>
  <c r="AA30" i="1" s="1"/>
  <c r="Z30" i="1"/>
  <c r="S30" i="19"/>
  <c r="F30" i="18"/>
  <c r="AW30" i="19" l="1"/>
  <c r="AB30" i="1"/>
  <c r="U30" i="19"/>
  <c r="AC30" i="1" s="1"/>
  <c r="EE30" i="1" s="1"/>
  <c r="AD31" i="21"/>
  <c r="AA31" i="21" s="1"/>
  <c r="AR32" i="21"/>
  <c r="AV30" i="21"/>
  <c r="AV31" i="21" s="1"/>
  <c r="W30" i="21"/>
  <c r="X30" i="21" s="1"/>
  <c r="BK31" i="21"/>
  <c r="AP32" i="18"/>
  <c r="AB31" i="18"/>
  <c r="Y31" i="18" s="1"/>
  <c r="BG31" i="18"/>
  <c r="O31" i="21" l="1"/>
  <c r="BG31" i="1" s="1"/>
  <c r="AY31" i="21"/>
  <c r="AN30" i="21"/>
  <c r="AM30" i="21" s="1"/>
  <c r="BI30" i="1" s="1"/>
  <c r="S30" i="21"/>
  <c r="BH30" i="1"/>
  <c r="V30" i="19"/>
  <c r="AO31" i="19"/>
  <c r="C31" i="18"/>
  <c r="M31" i="1" s="1"/>
  <c r="R30" i="18"/>
  <c r="AW30" i="21" l="1"/>
  <c r="BJ30" i="1"/>
  <c r="T30" i="21"/>
  <c r="U30" i="21" s="1"/>
  <c r="BK30" i="1" s="1"/>
  <c r="EG30" i="1" s="1"/>
  <c r="BL31" i="19"/>
  <c r="AS31" i="19"/>
  <c r="BH31" i="19"/>
  <c r="BJ31" i="19"/>
  <c r="B30" i="18"/>
  <c r="L30" i="1" s="1"/>
  <c r="W30" i="18"/>
  <c r="X30" i="18" s="1"/>
  <c r="P30" i="1" s="1"/>
  <c r="AD31" i="18"/>
  <c r="AA31" i="18" s="1"/>
  <c r="AR32" i="18"/>
  <c r="AV30" i="18"/>
  <c r="BK31" i="18"/>
  <c r="AE31" i="19" l="1"/>
  <c r="BM31" i="19"/>
  <c r="AU31" i="19"/>
  <c r="AH31" i="19"/>
  <c r="BN31" i="19"/>
  <c r="AX31" i="19"/>
  <c r="BO31" i="19"/>
  <c r="V30" i="21"/>
  <c r="AO31" i="21"/>
  <c r="S30" i="18"/>
  <c r="R30" i="1" s="1"/>
  <c r="AN30" i="18"/>
  <c r="AM30" i="18" s="1"/>
  <c r="Q30" i="1" s="1"/>
  <c r="O31" i="18"/>
  <c r="O31" i="1" s="1"/>
  <c r="AJ31" i="19" l="1"/>
  <c r="Q31" i="19" s="1"/>
  <c r="BI32" i="19"/>
  <c r="J31" i="19"/>
  <c r="T31" i="21"/>
  <c r="BL31" i="21"/>
  <c r="AS31" i="21"/>
  <c r="BJ31" i="21"/>
  <c r="AU31" i="21" s="1"/>
  <c r="BH31" i="21"/>
  <c r="D31" i="19"/>
  <c r="AI31" i="19"/>
  <c r="AW30" i="18"/>
  <c r="AL31" i="19" l="1"/>
  <c r="AX31" i="21"/>
  <c r="BO31" i="21"/>
  <c r="P31" i="19"/>
  <c r="R31" i="19" s="1"/>
  <c r="BK32" i="19" s="1"/>
  <c r="BN31" i="21"/>
  <c r="AH31" i="21"/>
  <c r="F31" i="19"/>
  <c r="AT31" i="19" s="1"/>
  <c r="AE31" i="21"/>
  <c r="BM31" i="21"/>
  <c r="U30" i="18"/>
  <c r="S30" i="1" s="1"/>
  <c r="ED30" i="1" s="1"/>
  <c r="AO31" i="18"/>
  <c r="V30" i="18"/>
  <c r="AK31" i="19" l="1"/>
  <c r="B31" i="19" s="1"/>
  <c r="V31" i="1" s="1"/>
  <c r="AB32" i="19"/>
  <c r="Y32" i="19" s="1"/>
  <c r="AP33" i="19"/>
  <c r="BG32" i="19"/>
  <c r="BI32" i="21"/>
  <c r="J31" i="21"/>
  <c r="AJ31" i="21"/>
  <c r="Q31" i="21" s="1"/>
  <c r="AR33" i="19"/>
  <c r="AV31" i="19"/>
  <c r="AD32" i="19"/>
  <c r="AA32" i="19" s="1"/>
  <c r="O32" i="19" s="1"/>
  <c r="Y32" i="1" s="1"/>
  <c r="W31" i="19"/>
  <c r="X31" i="19" s="1"/>
  <c r="D31" i="21"/>
  <c r="F31" i="21" s="1"/>
  <c r="AI31" i="21"/>
  <c r="BJ31" i="18"/>
  <c r="BH31" i="18"/>
  <c r="AE31" i="18" s="1"/>
  <c r="D31" i="18" s="1"/>
  <c r="BL31" i="18"/>
  <c r="AX31" i="18" s="1"/>
  <c r="AS31" i="18"/>
  <c r="AB32" i="21" l="1"/>
  <c r="Y32" i="21" s="1"/>
  <c r="AP33" i="21"/>
  <c r="AL31" i="21"/>
  <c r="Z31" i="1"/>
  <c r="AN31" i="19"/>
  <c r="AM31" i="19" s="1"/>
  <c r="AA31" i="1" s="1"/>
  <c r="S31" i="19"/>
  <c r="BO31" i="18"/>
  <c r="BM31" i="18"/>
  <c r="P31" i="21"/>
  <c r="BG32" i="21"/>
  <c r="C32" i="19"/>
  <c r="W32" i="1" s="1"/>
  <c r="BN31" i="18"/>
  <c r="AG31" i="18"/>
  <c r="I31" i="18" s="1"/>
  <c r="AF31" i="18"/>
  <c r="E31" i="18" s="1"/>
  <c r="AH31" i="18"/>
  <c r="J31" i="18" s="1"/>
  <c r="AY31" i="18"/>
  <c r="AB31" i="1" l="1"/>
  <c r="AW31" i="19"/>
  <c r="T31" i="19"/>
  <c r="U31" i="19" s="1"/>
  <c r="AC31" i="1" s="1"/>
  <c r="EE31" i="1" s="1"/>
  <c r="AI31" i="18"/>
  <c r="P31" i="18" s="1"/>
  <c r="AK31" i="18" s="1"/>
  <c r="AK31" i="21"/>
  <c r="B31" i="21" s="1"/>
  <c r="R31" i="21"/>
  <c r="C32" i="21"/>
  <c r="BE32" i="1" s="1"/>
  <c r="AJ31" i="18"/>
  <c r="BD31" i="1" l="1"/>
  <c r="F32" i="19"/>
  <c r="AD32" i="21"/>
  <c r="AA32" i="21" s="1"/>
  <c r="AR33" i="21"/>
  <c r="W31" i="21"/>
  <c r="X31" i="21" s="1"/>
  <c r="BK32" i="21"/>
  <c r="V31" i="19"/>
  <c r="AO32" i="19"/>
  <c r="Q31" i="18"/>
  <c r="AL31" i="18" s="1"/>
  <c r="K31" i="18"/>
  <c r="AC32" i="18" s="1"/>
  <c r="Z32" i="18" s="1"/>
  <c r="R31" i="18"/>
  <c r="AN31" i="21" l="1"/>
  <c r="AM31" i="21" s="1"/>
  <c r="BI31" i="1" s="1"/>
  <c r="S31" i="21"/>
  <c r="BH31" i="1"/>
  <c r="O32" i="21"/>
  <c r="BG32" i="1" s="1"/>
  <c r="BJ32" i="19"/>
  <c r="AG32" i="19" s="1"/>
  <c r="I32" i="19" s="1"/>
  <c r="AS32" i="19"/>
  <c r="BL32" i="19"/>
  <c r="BH32" i="19"/>
  <c r="AF32" i="19" s="1"/>
  <c r="E32" i="19" s="1"/>
  <c r="AP34" i="19"/>
  <c r="AB33" i="19"/>
  <c r="Y33" i="19" s="1"/>
  <c r="F32" i="2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AT32" i="19" l="1"/>
  <c r="AT33" i="19" s="1"/>
  <c r="W31" i="18"/>
  <c r="X31" i="18" s="1"/>
  <c r="P31" i="1" s="1"/>
  <c r="AT31" i="18"/>
  <c r="AE33" i="19"/>
  <c r="D33" i="19" s="1"/>
  <c r="C33" i="19"/>
  <c r="W33" i="1" s="1"/>
  <c r="BM32" i="19"/>
  <c r="AE32" i="19"/>
  <c r="AB33" i="21"/>
  <c r="Y33" i="21" s="1"/>
  <c r="AP34" i="21"/>
  <c r="BN32" i="19"/>
  <c r="AH32" i="19"/>
  <c r="AX32" i="19"/>
  <c r="BO32" i="19"/>
  <c r="BJ31" i="1"/>
  <c r="AW31" i="21"/>
  <c r="U31" i="21"/>
  <c r="BK31" i="1" s="1"/>
  <c r="EG31" i="1" s="1"/>
  <c r="AN31" i="18"/>
  <c r="AM31" i="18" s="1"/>
  <c r="Q31" i="1" s="1"/>
  <c r="S31" i="18"/>
  <c r="O32" i="18"/>
  <c r="O32" i="1" s="1"/>
  <c r="AP33" i="18"/>
  <c r="AB32" i="18"/>
  <c r="Y32" i="18" s="1"/>
  <c r="BG32" i="18"/>
  <c r="V31" i="21" l="1"/>
  <c r="AO32" i="21"/>
  <c r="BG33" i="19"/>
  <c r="D32" i="19"/>
  <c r="AI32" i="19"/>
  <c r="J32" i="19"/>
  <c r="AJ32" i="19"/>
  <c r="Q32" i="19" s="1"/>
  <c r="R32" i="19" s="1"/>
  <c r="AV32" i="19" s="1"/>
  <c r="AE33" i="21"/>
  <c r="D33" i="21" s="1"/>
  <c r="C33" i="21"/>
  <c r="BE33" i="1" s="1"/>
  <c r="R31" i="1"/>
  <c r="C32" i="18"/>
  <c r="M32" i="1" s="1"/>
  <c r="AW31" i="18"/>
  <c r="AO32" i="18" s="1"/>
  <c r="BH32" i="18" s="1"/>
  <c r="AE32" i="18" s="1"/>
  <c r="D32" i="18" s="1"/>
  <c r="T31" i="18" l="1"/>
  <c r="BK33" i="19"/>
  <c r="P32" i="19"/>
  <c r="AK32" i="19" s="1"/>
  <c r="K32" i="19"/>
  <c r="W32" i="19" s="1"/>
  <c r="X32" i="19" s="1"/>
  <c r="AL32" i="19"/>
  <c r="AD33" i="19"/>
  <c r="AA33" i="19" s="1"/>
  <c r="O33" i="19" s="1"/>
  <c r="Y33" i="1" s="1"/>
  <c r="AR34" i="19"/>
  <c r="BL32" i="21"/>
  <c r="AY32" i="21" s="1"/>
  <c r="BH32" i="21"/>
  <c r="AF32" i="21" s="1"/>
  <c r="E32" i="21" s="1"/>
  <c r="AS32" i="21"/>
  <c r="BJ32" i="21"/>
  <c r="AG32" i="21" s="1"/>
  <c r="I32" i="21" s="1"/>
  <c r="BL32" i="18"/>
  <c r="AX32" i="18" s="1"/>
  <c r="BJ32" i="18"/>
  <c r="V31" i="18"/>
  <c r="U31" i="18"/>
  <c r="S31" i="1" s="1"/>
  <c r="ED31" i="1" s="1"/>
  <c r="AT32" i="21" l="1"/>
  <c r="BN32" i="21"/>
  <c r="AH32" i="21"/>
  <c r="BM32" i="21"/>
  <c r="AE32" i="21"/>
  <c r="AQ34" i="19"/>
  <c r="AU32" i="19"/>
  <c r="BI33" i="19"/>
  <c r="AC33" i="19"/>
  <c r="Z33" i="19" s="1"/>
  <c r="BO32" i="21"/>
  <c r="AX32" i="21"/>
  <c r="B32" i="19"/>
  <c r="AN32" i="19"/>
  <c r="AM32" i="19" s="1"/>
  <c r="AA32" i="1" s="1"/>
  <c r="Z32" i="1"/>
  <c r="BM32" i="18"/>
  <c r="BO32" i="18"/>
  <c r="AS32" i="18"/>
  <c r="H33" i="19" l="1"/>
  <c r="X33" i="1" s="1"/>
  <c r="BG33" i="21"/>
  <c r="AI32" i="21"/>
  <c r="D32" i="21"/>
  <c r="V32" i="1"/>
  <c r="J32" i="21"/>
  <c r="AJ32" i="21"/>
  <c r="Q32" i="21" s="1"/>
  <c r="R32" i="21" s="1"/>
  <c r="S32" i="19"/>
  <c r="BN32" i="18"/>
  <c r="AG32" i="18"/>
  <c r="I32" i="18" s="1"/>
  <c r="AF32" i="18"/>
  <c r="E32" i="18" s="1"/>
  <c r="F32" i="18" s="1"/>
  <c r="AH32" i="18"/>
  <c r="J32" i="18" s="1"/>
  <c r="AY32" i="18"/>
  <c r="AB33" i="18" l="1"/>
  <c r="Y33" i="18" s="1"/>
  <c r="C33" i="18" s="1"/>
  <c r="M33" i="1" s="1"/>
  <c r="AT32" i="18"/>
  <c r="AT33" i="18" s="1"/>
  <c r="BK33" i="21"/>
  <c r="P32" i="21"/>
  <c r="AK32" i="21" s="1"/>
  <c r="B32" i="21" s="1"/>
  <c r="BD32" i="1" s="1"/>
  <c r="AB32" i="1"/>
  <c r="AW32" i="19"/>
  <c r="T32" i="19" s="1"/>
  <c r="U32" i="19" s="1"/>
  <c r="AC32" i="1" s="1"/>
  <c r="EE32" i="1" s="1"/>
  <c r="AR34" i="21"/>
  <c r="AV32" i="21"/>
  <c r="AD33" i="21"/>
  <c r="AA33" i="21" s="1"/>
  <c r="K32" i="21"/>
  <c r="AL32" i="21"/>
  <c r="AI32" i="18"/>
  <c r="P32" i="18" s="1"/>
  <c r="AK32" i="18" s="1"/>
  <c r="AP34" i="18"/>
  <c r="BG33" i="18"/>
  <c r="AJ32" i="18"/>
  <c r="Q32" i="18" s="1"/>
  <c r="AL32" i="18" s="1"/>
  <c r="W32" i="21" l="1"/>
  <c r="X32" i="21" s="1"/>
  <c r="BI33" i="21"/>
  <c r="AQ34" i="21"/>
  <c r="AC33" i="21"/>
  <c r="Z33" i="21" s="1"/>
  <c r="AU32" i="21"/>
  <c r="AX33" i="21"/>
  <c r="O33" i="21"/>
  <c r="BG33" i="1" s="1"/>
  <c r="V32" i="19"/>
  <c r="AO33" i="19"/>
  <c r="R32" i="18"/>
  <c r="AV32" i="18" s="1"/>
  <c r="AH33" i="21" l="1"/>
  <c r="J33" i="21" s="1"/>
  <c r="K33" i="21" s="1"/>
  <c r="H33" i="21"/>
  <c r="BF33" i="1" s="1"/>
  <c r="BL33" i="19"/>
  <c r="AY33" i="19" s="1"/>
  <c r="AS33" i="19"/>
  <c r="BH33" i="19"/>
  <c r="BJ33" i="19"/>
  <c r="AG33" i="19" s="1"/>
  <c r="I33" i="19" s="1"/>
  <c r="AN32" i="21"/>
  <c r="AM32" i="21" s="1"/>
  <c r="BI32" i="1" s="1"/>
  <c r="BH32" i="1"/>
  <c r="S32" i="21"/>
  <c r="BK33" i="18"/>
  <c r="AD33" i="18"/>
  <c r="AA33" i="18" s="1"/>
  <c r="O33" i="18" s="1"/>
  <c r="O33" i="1" s="1"/>
  <c r="AR34" i="18"/>
  <c r="BM33" i="19" l="1"/>
  <c r="AF33" i="19"/>
  <c r="BN33" i="19"/>
  <c r="AH33" i="19"/>
  <c r="AX33" i="19"/>
  <c r="BO33" i="19"/>
  <c r="AW32" i="21"/>
  <c r="BJ32" i="1"/>
  <c r="AQ35" i="21"/>
  <c r="AC34" i="21"/>
  <c r="Z34" i="21" s="1"/>
  <c r="K32" i="18"/>
  <c r="H34" i="21" l="1"/>
  <c r="BF34" i="1" s="1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EG32" i="1" s="1"/>
  <c r="B32" i="18"/>
  <c r="L32" i="1" s="1"/>
  <c r="AC33" i="18"/>
  <c r="Z33" i="18" s="1"/>
  <c r="AQ34" i="18"/>
  <c r="AU32" i="18"/>
  <c r="BI33" i="18"/>
  <c r="W32" i="18"/>
  <c r="X32" i="18" s="1"/>
  <c r="P32" i="1" s="1"/>
  <c r="AV33" i="19" l="1"/>
  <c r="AD34" i="19"/>
  <c r="AA34" i="19" s="1"/>
  <c r="AR35" i="19"/>
  <c r="BK34" i="19"/>
  <c r="P33" i="19"/>
  <c r="AK33" i="19" s="1"/>
  <c r="F33" i="19"/>
  <c r="AL33" i="19"/>
  <c r="B33" i="19" s="1"/>
  <c r="BI34" i="19"/>
  <c r="AC34" i="19"/>
  <c r="Z34" i="19" s="1"/>
  <c r="AQ35" i="19"/>
  <c r="AU33" i="19"/>
  <c r="AU34" i="19" s="1"/>
  <c r="BH33" i="21"/>
  <c r="BL33" i="21"/>
  <c r="BJ33" i="21"/>
  <c r="AS33" i="21"/>
  <c r="H33" i="18"/>
  <c r="N33" i="1" s="1"/>
  <c r="AN32" i="18"/>
  <c r="AM32" i="18" s="1"/>
  <c r="Q32" i="1" s="1"/>
  <c r="S32" i="18"/>
  <c r="W33" i="19" l="1"/>
  <c r="X33" i="19" s="1"/>
  <c r="AN33" i="19" s="1"/>
  <c r="AM33" i="19" s="1"/>
  <c r="AA33" i="1" s="1"/>
  <c r="R32" i="1"/>
  <c r="BM33" i="21"/>
  <c r="AF33" i="21"/>
  <c r="H34" i="19"/>
  <c r="X34" i="1" s="1"/>
  <c r="AU33" i="21"/>
  <c r="BN33" i="21"/>
  <c r="AG33" i="21"/>
  <c r="O34" i="19"/>
  <c r="Y34" i="1" s="1"/>
  <c r="BO33" i="21"/>
  <c r="AY33" i="21"/>
  <c r="AI33" i="21" s="1"/>
  <c r="V33" i="1"/>
  <c r="AP35" i="19"/>
  <c r="AB34" i="19"/>
  <c r="Y34" i="19" s="1"/>
  <c r="BG34" i="19"/>
  <c r="AW32" i="18"/>
  <c r="AO33" i="18" s="1"/>
  <c r="S33" i="19" l="1"/>
  <c r="AB33" i="1" s="1"/>
  <c r="Z33" i="1"/>
  <c r="T32" i="18"/>
  <c r="P33" i="21"/>
  <c r="AJ33" i="21"/>
  <c r="Q33" i="21" s="1"/>
  <c r="R33" i="21" s="1"/>
  <c r="BK34" i="21" s="1"/>
  <c r="E33" i="21"/>
  <c r="C34" i="19"/>
  <c r="W34" i="1" s="1"/>
  <c r="I33" i="21"/>
  <c r="BI34" i="21"/>
  <c r="BH33" i="18"/>
  <c r="BL33" i="18"/>
  <c r="BJ33" i="18"/>
  <c r="V32" i="18"/>
  <c r="U32" i="18"/>
  <c r="S32" i="1" s="1"/>
  <c r="ED32" i="1" s="1"/>
  <c r="AW33" i="19" l="1"/>
  <c r="T33" i="19" s="1"/>
  <c r="U33" i="19" s="1"/>
  <c r="AC33" i="1" s="1"/>
  <c r="EE33" i="1" s="1"/>
  <c r="AK33" i="21"/>
  <c r="AL33" i="21"/>
  <c r="F33" i="21"/>
  <c r="AT33" i="21" s="1"/>
  <c r="V33" i="19"/>
  <c r="AR35" i="21"/>
  <c r="AD34" i="21"/>
  <c r="AA34" i="21" s="1"/>
  <c r="AV33" i="21"/>
  <c r="AS33" i="18"/>
  <c r="AO34" i="19" l="1"/>
  <c r="BJ34" i="19" s="1"/>
  <c r="AH34" i="19" s="1"/>
  <c r="J34" i="19" s="1"/>
  <c r="W33" i="21"/>
  <c r="X33" i="21" s="1"/>
  <c r="BH33" i="1" s="1"/>
  <c r="B33" i="21"/>
  <c r="BD33" i="1" s="1"/>
  <c r="AS34" i="19"/>
  <c r="O34" i="21"/>
  <c r="BG34" i="1" s="1"/>
  <c r="AP35" i="21"/>
  <c r="AB34" i="21"/>
  <c r="Y34" i="21" s="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BH34" i="19" l="1"/>
  <c r="AE34" i="19" s="1"/>
  <c r="D34" i="19" s="1"/>
  <c r="F34" i="19" s="1"/>
  <c r="AN33" i="21"/>
  <c r="AM33" i="21" s="1"/>
  <c r="BI33" i="1" s="1"/>
  <c r="S33" i="21"/>
  <c r="BL34" i="19"/>
  <c r="BO34" i="19" s="1"/>
  <c r="BJ33" i="1"/>
  <c r="AW33" i="21"/>
  <c r="T33" i="21" s="1"/>
  <c r="U33" i="21" s="1"/>
  <c r="BK33" i="1" s="1"/>
  <c r="EG33" i="1" s="1"/>
  <c r="BN34" i="19"/>
  <c r="AG34" i="19"/>
  <c r="C34" i="21"/>
  <c r="BE34" i="1" s="1"/>
  <c r="BM34" i="19"/>
  <c r="AF34" i="19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AY34" i="19" l="1"/>
  <c r="AI34" i="19" s="1"/>
  <c r="AT34" i="19"/>
  <c r="AT35" i="19" s="1"/>
  <c r="AT36" i="19" s="1"/>
  <c r="AT37" i="19" s="1"/>
  <c r="AT38" i="19" s="1"/>
  <c r="AT39" i="19" s="1"/>
  <c r="AT40" i="19" s="1"/>
  <c r="AT41" i="19" s="1"/>
  <c r="AT42" i="19" s="1"/>
  <c r="AT43" i="19" s="1"/>
  <c r="AT44" i="19" s="1"/>
  <c r="AT45" i="19" s="1"/>
  <c r="AT46" i="19" s="1"/>
  <c r="AT47" i="19" s="1"/>
  <c r="AT48" i="19" s="1"/>
  <c r="AT49" i="19" s="1"/>
  <c r="AT50" i="19" s="1"/>
  <c r="AT51" i="19" s="1"/>
  <c r="AT52" i="19" s="1"/>
  <c r="AT53" i="19" s="1"/>
  <c r="AT54" i="19" s="1"/>
  <c r="AT55" i="19" s="1"/>
  <c r="AT56" i="19" s="1"/>
  <c r="AT57" i="19" s="1"/>
  <c r="AT58" i="19" s="1"/>
  <c r="AT59" i="19" s="1"/>
  <c r="AT60" i="19" s="1"/>
  <c r="AT61" i="19" s="1"/>
  <c r="AT62" i="19" s="1"/>
  <c r="AT63" i="19" s="1"/>
  <c r="AT64" i="19" s="1"/>
  <c r="AT65" i="19" s="1"/>
  <c r="AT66" i="19" s="1"/>
  <c r="AT67" i="19" s="1"/>
  <c r="AT68" i="19" s="1"/>
  <c r="AT69" i="19" s="1"/>
  <c r="AT70" i="19" s="1"/>
  <c r="AT71" i="19" s="1"/>
  <c r="AT72" i="19" s="1"/>
  <c r="AT73" i="19" s="1"/>
  <c r="AT74" i="19" s="1"/>
  <c r="AT75" i="19" s="1"/>
  <c r="AT76" i="19" s="1"/>
  <c r="AT77" i="19" s="1"/>
  <c r="AT78" i="19" s="1"/>
  <c r="AT79" i="19" s="1"/>
  <c r="AT80" i="19" s="1"/>
  <c r="AT81" i="19" s="1"/>
  <c r="AT82" i="19" s="1"/>
  <c r="AT83" i="19" s="1"/>
  <c r="AT84" i="19" s="1"/>
  <c r="AT85" i="19" s="1"/>
  <c r="AT86" i="19" s="1"/>
  <c r="AT87" i="19" s="1"/>
  <c r="AT88" i="19" s="1"/>
  <c r="AT89" i="19" s="1"/>
  <c r="AT90" i="19" s="1"/>
  <c r="AT91" i="19" s="1"/>
  <c r="AT92" i="19" s="1"/>
  <c r="AT93" i="19" s="1"/>
  <c r="AT94" i="19" s="1"/>
  <c r="AT95" i="19" s="1"/>
  <c r="AT96" i="19" s="1"/>
  <c r="AT97" i="19" s="1"/>
  <c r="AT98" i="19" s="1"/>
  <c r="AT99" i="19" s="1"/>
  <c r="AT100" i="19" s="1"/>
  <c r="AT101" i="19" s="1"/>
  <c r="AT102" i="19" s="1"/>
  <c r="AT103" i="19" s="1"/>
  <c r="AT104" i="19" s="1"/>
  <c r="AT105" i="19" s="1"/>
  <c r="AT106" i="19" s="1"/>
  <c r="AT107" i="19" s="1"/>
  <c r="AT108" i="19" s="1"/>
  <c r="AT109" i="19" s="1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AB35" i="19"/>
  <c r="Y35" i="19" s="1"/>
  <c r="AP36" i="19"/>
  <c r="P34" i="19"/>
  <c r="R34" i="19" s="1"/>
  <c r="I34" i="19"/>
  <c r="AO34" i="21"/>
  <c r="V33" i="21"/>
  <c r="AJ34" i="19"/>
  <c r="Q34" i="19" s="1"/>
  <c r="E34" i="19"/>
  <c r="BG35" i="19"/>
  <c r="H34" i="18"/>
  <c r="N34" i="1" s="1"/>
  <c r="C35" i="19" l="1"/>
  <c r="W35" i="1" s="1"/>
  <c r="AF35" i="19"/>
  <c r="E35" i="19" s="1"/>
  <c r="F35" i="19" s="1"/>
  <c r="BK35" i="19"/>
  <c r="AL34" i="19"/>
  <c r="BL34" i="21"/>
  <c r="AX34" i="21" s="1"/>
  <c r="BH34" i="21"/>
  <c r="AE34" i="21" s="1"/>
  <c r="D34" i="21" s="1"/>
  <c r="F34" i="21" s="1"/>
  <c r="AT34" i="21" s="1"/>
  <c r="AS34" i="21"/>
  <c r="BJ34" i="21"/>
  <c r="AH34" i="21" s="1"/>
  <c r="J34" i="21" s="1"/>
  <c r="AK34" i="19"/>
  <c r="K34" i="19"/>
  <c r="AE36" i="19"/>
  <c r="D36" i="19" s="1"/>
  <c r="F36" i="19" s="1"/>
  <c r="AD35" i="19"/>
  <c r="AA35" i="19" s="1"/>
  <c r="AR36" i="19"/>
  <c r="AV34" i="19"/>
  <c r="AP36" i="21" l="1"/>
  <c r="AB36" i="19"/>
  <c r="Y36" i="19" s="1"/>
  <c r="C36" i="19" s="1"/>
  <c r="W36" i="1" s="1"/>
  <c r="AP37" i="19"/>
  <c r="AB35" i="21"/>
  <c r="Y35" i="21" s="1"/>
  <c r="C35" i="21" s="1"/>
  <c r="BE35" i="1" s="1"/>
  <c r="BN34" i="21"/>
  <c r="AG34" i="21"/>
  <c r="AC35" i="19"/>
  <c r="Z35" i="19" s="1"/>
  <c r="AQ36" i="19"/>
  <c r="BI35" i="19"/>
  <c r="W34" i="19"/>
  <c r="X34" i="19" s="1"/>
  <c r="O35" i="19"/>
  <c r="Y35" i="1" s="1"/>
  <c r="BM34" i="21"/>
  <c r="AF34" i="21"/>
  <c r="AB37" i="19"/>
  <c r="Y37" i="19" s="1"/>
  <c r="AP38" i="19"/>
  <c r="BO34" i="21"/>
  <c r="AY34" i="21"/>
  <c r="AI34" i="21" s="1"/>
  <c r="B34" i="19"/>
  <c r="R33" i="18"/>
  <c r="AF35" i="21" l="1"/>
  <c r="P34" i="21"/>
  <c r="R34" i="21" s="1"/>
  <c r="AV34" i="21" s="1"/>
  <c r="I34" i="21"/>
  <c r="AN34" i="19"/>
  <c r="AM34" i="19" s="1"/>
  <c r="AA34" i="1" s="1"/>
  <c r="Z34" i="1"/>
  <c r="S34" i="19"/>
  <c r="V34" i="1"/>
  <c r="AF37" i="19"/>
  <c r="E37" i="19" s="1"/>
  <c r="C37" i="19"/>
  <c r="W37" i="1" s="1"/>
  <c r="E34" i="21"/>
  <c r="AJ34" i="21"/>
  <c r="Q34" i="21" s="1"/>
  <c r="BG35" i="21"/>
  <c r="E35" i="21"/>
  <c r="F35" i="21" s="1"/>
  <c r="H35" i="19"/>
  <c r="X35" i="1" s="1"/>
  <c r="AV33" i="18"/>
  <c r="AR35" i="18"/>
  <c r="AD34" i="18"/>
  <c r="AA34" i="18" s="1"/>
  <c r="BK34" i="18"/>
  <c r="F33" i="18"/>
  <c r="B33" i="18"/>
  <c r="L33" i="1" s="1"/>
  <c r="W33" i="18" l="1"/>
  <c r="X33" i="18" s="1"/>
  <c r="P33" i="1" s="1"/>
  <c r="AB36" i="21"/>
  <c r="Y36" i="21" s="1"/>
  <c r="AP37" i="21"/>
  <c r="AB34" i="1"/>
  <c r="AW34" i="19"/>
  <c r="T34" i="19" s="1"/>
  <c r="U34" i="19" s="1"/>
  <c r="AC34" i="1" s="1"/>
  <c r="CK34" i="1" s="1"/>
  <c r="AL34" i="21"/>
  <c r="AK34" i="21"/>
  <c r="B34" i="21" s="1"/>
  <c r="K34" i="21"/>
  <c r="AR36" i="21"/>
  <c r="AD35" i="21"/>
  <c r="AA35" i="21" s="1"/>
  <c r="BK35" i="21"/>
  <c r="O34" i="18"/>
  <c r="O34" i="1" s="1"/>
  <c r="AN33" i="18"/>
  <c r="AM33" i="18" s="1"/>
  <c r="Q33" i="1" s="1"/>
  <c r="S33" i="18"/>
  <c r="AB34" i="18"/>
  <c r="Y34" i="18" s="1"/>
  <c r="AP35" i="18"/>
  <c r="BG34" i="18"/>
  <c r="BD34" i="1" l="1"/>
  <c r="EE34" i="1"/>
  <c r="AG36" i="19"/>
  <c r="V34" i="19"/>
  <c r="AO35" i="19"/>
  <c r="AY35" i="21"/>
  <c r="O35" i="21"/>
  <c r="BG35" i="1" s="1"/>
  <c r="C36" i="21"/>
  <c r="BE36" i="1" s="1"/>
  <c r="AF36" i="21"/>
  <c r="E36" i="21" s="1"/>
  <c r="AQ36" i="21"/>
  <c r="AC35" i="21"/>
  <c r="Z35" i="21" s="1"/>
  <c r="AU34" i="21"/>
  <c r="BI35" i="21"/>
  <c r="W34" i="21"/>
  <c r="X34" i="21" s="1"/>
  <c r="R33" i="1"/>
  <c r="AW33" i="18"/>
  <c r="C34" i="18"/>
  <c r="M34" i="1" s="1"/>
  <c r="AG35" i="21" l="1"/>
  <c r="H35" i="21"/>
  <c r="BF35" i="1" s="1"/>
  <c r="BH34" i="1"/>
  <c r="S34" i="21"/>
  <c r="AN34" i="21"/>
  <c r="AM34" i="21" s="1"/>
  <c r="BI34" i="1" s="1"/>
  <c r="I36" i="19"/>
  <c r="AS35" i="19"/>
  <c r="BH35" i="19"/>
  <c r="BJ35" i="19"/>
  <c r="AH35" i="19" s="1"/>
  <c r="J35" i="19" s="1"/>
  <c r="K35" i="19" s="1"/>
  <c r="BL35" i="19"/>
  <c r="AX35" i="19" s="1"/>
  <c r="AO34" i="18"/>
  <c r="T33" i="18"/>
  <c r="U33" i="18" s="1"/>
  <c r="S33" i="1" s="1"/>
  <c r="ED33" i="1" s="1"/>
  <c r="V33" i="18"/>
  <c r="AC36" i="19" l="1"/>
  <c r="Z36" i="19" s="1"/>
  <c r="H36" i="19" s="1"/>
  <c r="X36" i="1" s="1"/>
  <c r="AQ37" i="19"/>
  <c r="BJ34" i="1"/>
  <c r="AW34" i="21"/>
  <c r="T34" i="21" s="1"/>
  <c r="U34" i="21" s="1"/>
  <c r="BK34" i="1" s="1"/>
  <c r="AY35" i="19"/>
  <c r="AJ35" i="19" s="1"/>
  <c r="Q35" i="19" s="1"/>
  <c r="BO35" i="19"/>
  <c r="AU35" i="19"/>
  <c r="BN35" i="19"/>
  <c r="AG35" i="19"/>
  <c r="BM35" i="19"/>
  <c r="AE35" i="19"/>
  <c r="K36" i="19"/>
  <c r="I35" i="21"/>
  <c r="BJ34" i="18"/>
  <c r="AG34" i="18" s="1"/>
  <c r="I34" i="18" s="1"/>
  <c r="BL34" i="18"/>
  <c r="BH34" i="18"/>
  <c r="AS34" i="18"/>
  <c r="CM34" i="1" l="1"/>
  <c r="EG34" i="1"/>
  <c r="AL35" i="19"/>
  <c r="R35" i="19"/>
  <c r="BI36" i="19"/>
  <c r="I35" i="19"/>
  <c r="AC37" i="19"/>
  <c r="Z37" i="19" s="1"/>
  <c r="AQ38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H34" i="18"/>
  <c r="J34" i="18" s="1"/>
  <c r="AX34" i="18"/>
  <c r="AP36" i="18" l="1"/>
  <c r="AT34" i="18"/>
  <c r="AT35" i="18" s="1"/>
  <c r="AT36" i="18" s="1"/>
  <c r="AT37" i="18" s="1"/>
  <c r="AT38" i="18" s="1"/>
  <c r="AT39" i="18" s="1"/>
  <c r="AT40" i="18" s="1"/>
  <c r="AT41" i="18" s="1"/>
  <c r="AT42" i="18" s="1"/>
  <c r="AT43" i="18" s="1"/>
  <c r="AT44" i="18" s="1"/>
  <c r="AT45" i="18" s="1"/>
  <c r="AT46" i="18" s="1"/>
  <c r="AT47" i="18" s="1"/>
  <c r="AT48" i="18" s="1"/>
  <c r="AT49" i="18" s="1"/>
  <c r="AT50" i="18" s="1"/>
  <c r="AT51" i="18" s="1"/>
  <c r="AT52" i="18" s="1"/>
  <c r="AT53" i="18" s="1"/>
  <c r="AT54" i="18" s="1"/>
  <c r="AT55" i="18" s="1"/>
  <c r="AT56" i="18" s="1"/>
  <c r="AT57" i="18" s="1"/>
  <c r="AT58" i="18" s="1"/>
  <c r="AT59" i="18" s="1"/>
  <c r="AT60" i="18" s="1"/>
  <c r="AT61" i="18" s="1"/>
  <c r="AT62" i="18" s="1"/>
  <c r="AT63" i="18" s="1"/>
  <c r="AT64" i="18" s="1"/>
  <c r="AT65" i="18" s="1"/>
  <c r="AT66" i="18" s="1"/>
  <c r="AT67" i="18" s="1"/>
  <c r="AT68" i="18" s="1"/>
  <c r="AT69" i="18" s="1"/>
  <c r="AT70" i="18" s="1"/>
  <c r="AT71" i="18" s="1"/>
  <c r="AT72" i="18" s="1"/>
  <c r="AT73" i="18" s="1"/>
  <c r="AT74" i="18" s="1"/>
  <c r="AT75" i="18" s="1"/>
  <c r="AT76" i="18" s="1"/>
  <c r="AT77" i="18" s="1"/>
  <c r="AT78" i="18" s="1"/>
  <c r="AT79" i="18" s="1"/>
  <c r="AT80" i="18" s="1"/>
  <c r="AT81" i="18" s="1"/>
  <c r="AT82" i="18" s="1"/>
  <c r="AT83" i="18" s="1"/>
  <c r="AT84" i="18" s="1"/>
  <c r="AT85" i="18" s="1"/>
  <c r="AT86" i="18" s="1"/>
  <c r="AT87" i="18" s="1"/>
  <c r="AT88" i="18" s="1"/>
  <c r="AT89" i="18" s="1"/>
  <c r="AT90" i="18" s="1"/>
  <c r="AT91" i="18" s="1"/>
  <c r="AT92" i="18" s="1"/>
  <c r="AT93" i="18" s="1"/>
  <c r="AT94" i="18" s="1"/>
  <c r="AT95" i="18" s="1"/>
  <c r="AT96" i="18" s="1"/>
  <c r="AT97" i="18" s="1"/>
  <c r="AT98" i="18" s="1"/>
  <c r="AT99" i="18" s="1"/>
  <c r="AT100" i="18" s="1"/>
  <c r="AT101" i="18" s="1"/>
  <c r="AT102" i="18" s="1"/>
  <c r="AT103" i="18" s="1"/>
  <c r="AT104" i="18" s="1"/>
  <c r="AT105" i="18" s="1"/>
  <c r="AT106" i="18" s="1"/>
  <c r="AT107" i="18" s="1"/>
  <c r="AT108" i="18" s="1"/>
  <c r="AT109" i="18" s="1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AB35" i="18"/>
  <c r="Y35" i="18" s="1"/>
  <c r="C35" i="18" s="1"/>
  <c r="M35" i="1" s="1"/>
  <c r="H37" i="19"/>
  <c r="X37" i="1" s="1"/>
  <c r="AG37" i="19"/>
  <c r="I37" i="19" s="1"/>
  <c r="K37" i="19" s="1"/>
  <c r="BH35" i="21"/>
  <c r="AT35" i="21" s="1"/>
  <c r="AT36" i="21" s="1"/>
  <c r="AT37" i="21" s="1"/>
  <c r="AT38" i="21" s="1"/>
  <c r="AT39" i="21" s="1"/>
  <c r="AT40" i="21" s="1"/>
  <c r="AT41" i="21" s="1"/>
  <c r="AT42" i="21" s="1"/>
  <c r="AT43" i="21" s="1"/>
  <c r="AT44" i="21" s="1"/>
  <c r="AT45" i="21" s="1"/>
  <c r="AT46" i="21" s="1"/>
  <c r="AT47" i="21" s="1"/>
  <c r="AT48" i="21" s="1"/>
  <c r="AT49" i="21" s="1"/>
  <c r="AT50" i="21" s="1"/>
  <c r="AT51" i="21" s="1"/>
  <c r="AT52" i="21" s="1"/>
  <c r="AT53" i="21" s="1"/>
  <c r="AT54" i="21" s="1"/>
  <c r="AT55" i="21" s="1"/>
  <c r="AT56" i="21" s="1"/>
  <c r="AT57" i="21" s="1"/>
  <c r="AT58" i="21" s="1"/>
  <c r="AT59" i="21" s="1"/>
  <c r="AT60" i="21" s="1"/>
  <c r="AT61" i="21" s="1"/>
  <c r="AT62" i="21" s="1"/>
  <c r="AT63" i="21" s="1"/>
  <c r="AT64" i="21" s="1"/>
  <c r="AT65" i="21" s="1"/>
  <c r="AT66" i="21" s="1"/>
  <c r="AT67" i="21" s="1"/>
  <c r="AT68" i="21" s="1"/>
  <c r="AT69" i="21" s="1"/>
  <c r="AT70" i="21" s="1"/>
  <c r="AT71" i="21" s="1"/>
  <c r="AT72" i="21" s="1"/>
  <c r="AT73" i="21" s="1"/>
  <c r="AT74" i="21" s="1"/>
  <c r="AT75" i="21" s="1"/>
  <c r="AT76" i="21" s="1"/>
  <c r="AT77" i="21" s="1"/>
  <c r="AT78" i="21" s="1"/>
  <c r="AT79" i="21" s="1"/>
  <c r="AT80" i="21" s="1"/>
  <c r="AT81" i="21" s="1"/>
  <c r="AT82" i="21" s="1"/>
  <c r="AT83" i="21" s="1"/>
  <c r="AT84" i="21" s="1"/>
  <c r="AT85" i="21" s="1"/>
  <c r="AT86" i="21" s="1"/>
  <c r="AT87" i="21" s="1"/>
  <c r="AT88" i="21" s="1"/>
  <c r="AT89" i="21" s="1"/>
  <c r="AT90" i="21" s="1"/>
  <c r="AT91" i="21" s="1"/>
  <c r="AT92" i="21" s="1"/>
  <c r="AT93" i="21" s="1"/>
  <c r="AT94" i="21" s="1"/>
  <c r="AT95" i="21" s="1"/>
  <c r="AT96" i="21" s="1"/>
  <c r="AT97" i="21" s="1"/>
  <c r="AT98" i="21" s="1"/>
  <c r="AT99" i="21" s="1"/>
  <c r="AT100" i="21" s="1"/>
  <c r="AT101" i="21" s="1"/>
  <c r="AT102" i="21" s="1"/>
  <c r="AT103" i="21" s="1"/>
  <c r="AT104" i="21" s="1"/>
  <c r="AT105" i="21" s="1"/>
  <c r="AT106" i="21" s="1"/>
  <c r="AT107" i="21" s="1"/>
  <c r="AT108" i="21" s="1"/>
  <c r="AT109" i="21" s="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BL35" i="21"/>
  <c r="BJ35" i="2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BG35" i="18"/>
  <c r="AI34" i="18"/>
  <c r="AJ34" i="18"/>
  <c r="O36" i="19" l="1"/>
  <c r="Y36" i="1" s="1"/>
  <c r="BO35" i="21"/>
  <c r="AX35" i="21"/>
  <c r="BN35" i="21"/>
  <c r="AH35" i="21"/>
  <c r="BM35" i="21"/>
  <c r="AE35" i="21"/>
  <c r="AQ39" i="19"/>
  <c r="AC38" i="19"/>
  <c r="Z38" i="19" s="1"/>
  <c r="S35" i="19"/>
  <c r="AN35" i="19"/>
  <c r="AM35" i="19" s="1"/>
  <c r="AA35" i="1" s="1"/>
  <c r="Z35" i="1"/>
  <c r="Q34" i="18"/>
  <c r="AL34" i="18" s="1"/>
  <c r="P34" i="18"/>
  <c r="AK34" i="18" s="1"/>
  <c r="AB35" i="1" l="1"/>
  <c r="AW35" i="19"/>
  <c r="T35" i="19" s="1"/>
  <c r="U35" i="19" s="1"/>
  <c r="AC35" i="1" s="1"/>
  <c r="EE35" i="1" s="1"/>
  <c r="J35" i="21"/>
  <c r="AJ35" i="21"/>
  <c r="Q35" i="21" s="1"/>
  <c r="R35" i="21" s="1"/>
  <c r="AG38" i="19"/>
  <c r="I38" i="19" s="1"/>
  <c r="K38" i="19" s="1"/>
  <c r="H38" i="19"/>
  <c r="X38" i="1" s="1"/>
  <c r="R34" i="18"/>
  <c r="BK35" i="18" s="1"/>
  <c r="D35" i="21"/>
  <c r="BG36" i="21"/>
  <c r="AI35" i="21"/>
  <c r="AR36" i="18" l="1"/>
  <c r="AR37" i="21"/>
  <c r="AV35" i="21"/>
  <c r="AD36" i="21"/>
  <c r="AA36" i="21" s="1"/>
  <c r="AC39" i="19"/>
  <c r="Z39" i="19" s="1"/>
  <c r="AQ40" i="19"/>
  <c r="P35" i="21"/>
  <c r="AK35" i="21" s="1"/>
  <c r="BK36" i="21"/>
  <c r="AL35" i="21"/>
  <c r="K35" i="21"/>
  <c r="AU35" i="21" s="1"/>
  <c r="AV34" i="18"/>
  <c r="AD35" i="18"/>
  <c r="AA35" i="18" s="1"/>
  <c r="O35" i="18" s="1"/>
  <c r="O35" i="1" s="1"/>
  <c r="V35" i="19"/>
  <c r="AO36" i="19"/>
  <c r="W35" i="21"/>
  <c r="X35" i="21" s="1"/>
  <c r="K34" i="18"/>
  <c r="AQ37" i="21" l="1"/>
  <c r="AC36" i="21"/>
  <c r="Z36" i="21" s="1"/>
  <c r="BI36" i="21"/>
  <c r="B35" i="21"/>
  <c r="S35" i="21" s="1"/>
  <c r="T35" i="21" s="1"/>
  <c r="AY36" i="21"/>
  <c r="O36" i="21"/>
  <c r="BG36" i="1" s="1"/>
  <c r="AN35" i="21"/>
  <c r="AM35" i="21" s="1"/>
  <c r="BI35" i="1" s="1"/>
  <c r="BH35" i="1"/>
  <c r="BL36" i="19"/>
  <c r="BJ36" i="19"/>
  <c r="AS36" i="19"/>
  <c r="BH36" i="19"/>
  <c r="AG39" i="19"/>
  <c r="I39" i="19" s="1"/>
  <c r="K39" i="19" s="1"/>
  <c r="H39" i="19"/>
  <c r="X39" i="1" s="1"/>
  <c r="AQ36" i="18"/>
  <c r="AC35" i="18"/>
  <c r="Z35" i="18" s="1"/>
  <c r="AU34" i="18"/>
  <c r="BI35" i="18"/>
  <c r="W34" i="18"/>
  <c r="X34" i="18" s="1"/>
  <c r="P34" i="1" s="1"/>
  <c r="B34" i="18"/>
  <c r="L34" i="1" s="1"/>
  <c r="BJ35" i="1" l="1"/>
  <c r="AW35" i="21"/>
  <c r="AQ41" i="19"/>
  <c r="AC40" i="19"/>
  <c r="Z40" i="19" s="1"/>
  <c r="BM36" i="19"/>
  <c r="AF36" i="19"/>
  <c r="BD35" i="1"/>
  <c r="U35" i="21"/>
  <c r="BK35" i="1" s="1"/>
  <c r="EG35" i="1" s="1"/>
  <c r="AU36" i="19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S34" i="18"/>
  <c r="H35" i="18"/>
  <c r="N35" i="1" s="1"/>
  <c r="H40" i="19" l="1"/>
  <c r="X40" i="1" s="1"/>
  <c r="AG40" i="19"/>
  <c r="I40" i="19" s="1"/>
  <c r="J36" i="19"/>
  <c r="AI36" i="19"/>
  <c r="BI37" i="19"/>
  <c r="V35" i="21"/>
  <c r="AO36" i="21"/>
  <c r="E36" i="19"/>
  <c r="BG37" i="19"/>
  <c r="AJ36" i="19"/>
  <c r="Q36" i="19" s="1"/>
  <c r="R34" i="1"/>
  <c r="AW34" i="18"/>
  <c r="AO35" i="18" s="1"/>
  <c r="T34" i="18" l="1"/>
  <c r="U34" i="18" s="1"/>
  <c r="S34" i="1" s="1"/>
  <c r="AL36" i="19"/>
  <c r="P36" i="19"/>
  <c r="BL36" i="21"/>
  <c r="AS36" i="21"/>
  <c r="BH36" i="21"/>
  <c r="BJ36" i="21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ED34" i="1" l="1"/>
  <c r="CJ34" i="1"/>
  <c r="BN36" i="21"/>
  <c r="AG36" i="21"/>
  <c r="AC36" i="18"/>
  <c r="Z36" i="18" s="1"/>
  <c r="AH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H36" i="18" l="1"/>
  <c r="N36" i="1" s="1"/>
  <c r="W36" i="19"/>
  <c r="X36" i="19" s="1"/>
  <c r="AR38" i="19"/>
  <c r="AD37" i="19"/>
  <c r="AA37" i="19" s="1"/>
  <c r="O37" i="19" s="1"/>
  <c r="Y37" i="1" s="1"/>
  <c r="AV36" i="19"/>
  <c r="AV37" i="19" s="1"/>
  <c r="BK37" i="19"/>
  <c r="D36" i="21"/>
  <c r="AI36" i="21"/>
  <c r="I36" i="21"/>
  <c r="K36" i="21" s="1"/>
  <c r="BI37" i="21" s="1"/>
  <c r="AG35" i="18"/>
  <c r="I35" i="18" s="1"/>
  <c r="AF35" i="18"/>
  <c r="E35" i="18" s="1"/>
  <c r="J36" i="18"/>
  <c r="AU35" i="18"/>
  <c r="AY35" i="18"/>
  <c r="AI35" i="18" s="1"/>
  <c r="P35" i="18" s="1"/>
  <c r="F36" i="21" l="1"/>
  <c r="AC37" i="21"/>
  <c r="Z37" i="21" s="1"/>
  <c r="AQ38" i="21"/>
  <c r="AU36" i="21"/>
  <c r="AU37" i="21" s="1"/>
  <c r="P36" i="21"/>
  <c r="R36" i="21" s="1"/>
  <c r="BK37" i="21" s="1"/>
  <c r="S36" i="19"/>
  <c r="AN36" i="19"/>
  <c r="AM36" i="19" s="1"/>
  <c r="AA36" i="1" s="1"/>
  <c r="Z36" i="1"/>
  <c r="AK35" i="18"/>
  <c r="BI36" i="18"/>
  <c r="AJ35" i="18"/>
  <c r="Q35" i="18" s="1"/>
  <c r="AL35" i="18" s="1"/>
  <c r="H37" i="21" l="1"/>
  <c r="BF37" i="1" s="1"/>
  <c r="AG37" i="2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BG37" i="21"/>
  <c r="AN36" i="21" l="1"/>
  <c r="AM36" i="21" s="1"/>
  <c r="BI36" i="1" s="1"/>
  <c r="BH36" i="1"/>
  <c r="S36" i="21"/>
  <c r="T36" i="19"/>
  <c r="U36" i="19" s="1"/>
  <c r="AC36" i="1" s="1"/>
  <c r="EE36" i="1" s="1"/>
  <c r="V36" i="19"/>
  <c r="AO37" i="19"/>
  <c r="AF37" i="21"/>
  <c r="C37" i="21"/>
  <c r="BE37" i="1" s="1"/>
  <c r="I37" i="21"/>
  <c r="K37" i="21" s="1"/>
  <c r="AX37" i="21"/>
  <c r="O37" i="21"/>
  <c r="BG37" i="1" s="1"/>
  <c r="R35" i="18"/>
  <c r="E37" i="21" l="1"/>
  <c r="BL37" i="19"/>
  <c r="AS37" i="19"/>
  <c r="BJ37" i="19"/>
  <c r="AU37" i="19" s="1"/>
  <c r="BH37" i="19"/>
  <c r="AC38" i="21"/>
  <c r="Z38" i="21" s="1"/>
  <c r="AQ39" i="21"/>
  <c r="AW36" i="21"/>
  <c r="BJ36" i="1"/>
  <c r="T36" i="21"/>
  <c r="U36" i="21" s="1"/>
  <c r="BK36" i="1" s="1"/>
  <c r="EG36" i="1" s="1"/>
  <c r="AV35" i="18"/>
  <c r="AD36" i="18"/>
  <c r="AA36" i="18" s="1"/>
  <c r="AR37" i="18"/>
  <c r="BK36" i="18"/>
  <c r="B35" i="18"/>
  <c r="L35" i="1" s="1"/>
  <c r="F35" i="18"/>
  <c r="W35" i="18" s="1"/>
  <c r="X35" i="18" s="1"/>
  <c r="P35" i="1" s="1"/>
  <c r="AE37" i="19" l="1"/>
  <c r="BM37" i="19"/>
  <c r="BN37" i="19"/>
  <c r="AH37" i="19"/>
  <c r="AY37" i="19"/>
  <c r="BO37" i="19"/>
  <c r="AG38" i="21"/>
  <c r="H38" i="21"/>
  <c r="BF38" i="1" s="1"/>
  <c r="V36" i="21"/>
  <c r="AO37" i="21"/>
  <c r="AN35" i="18"/>
  <c r="AM35" i="18" s="1"/>
  <c r="Q35" i="1" s="1"/>
  <c r="S35" i="18"/>
  <c r="O36" i="18"/>
  <c r="O36" i="1" s="1"/>
  <c r="AB36" i="18"/>
  <c r="Y36" i="18" s="1"/>
  <c r="AP37" i="18"/>
  <c r="BG36" i="18"/>
  <c r="R35" i="1" l="1"/>
  <c r="T35" i="18"/>
  <c r="I38" i="21"/>
  <c r="K38" i="21" s="1"/>
  <c r="BI38" i="19"/>
  <c r="J37" i="19"/>
  <c r="AJ37" i="19"/>
  <c r="Q37" i="19" s="1"/>
  <c r="BL37" i="21"/>
  <c r="AS37" i="21"/>
  <c r="T37" i="21"/>
  <c r="BJ37" i="21"/>
  <c r="BH37" i="21"/>
  <c r="D37" i="19"/>
  <c r="AI37" i="19"/>
  <c r="AE36" i="18"/>
  <c r="D36" i="18" s="1"/>
  <c r="C36" i="18"/>
  <c r="M36" i="1" s="1"/>
  <c r="AW35" i="18"/>
  <c r="AO36" i="18" s="1"/>
  <c r="BO37" i="21" l="1"/>
  <c r="AY37" i="21"/>
  <c r="P37" i="19"/>
  <c r="R37" i="19" s="1"/>
  <c r="BK38" i="19" s="1"/>
  <c r="AL37" i="19"/>
  <c r="F37" i="19"/>
  <c r="BM37" i="21"/>
  <c r="AE37" i="21"/>
  <c r="BN37" i="21"/>
  <c r="AH37" i="21"/>
  <c r="AQ40" i="21"/>
  <c r="AC39" i="21"/>
  <c r="Z39" i="21" s="1"/>
  <c r="BJ36" i="18"/>
  <c r="BL36" i="18"/>
  <c r="AX36" i="18" s="1"/>
  <c r="BH36" i="18"/>
  <c r="V35" i="18"/>
  <c r="U35" i="18"/>
  <c r="S35" i="1" s="1"/>
  <c r="ED35" i="1" s="1"/>
  <c r="AK37" i="19" l="1"/>
  <c r="J37" i="21"/>
  <c r="BI38" i="21"/>
  <c r="AJ37" i="21"/>
  <c r="Q37" i="21" s="1"/>
  <c r="W37" i="19"/>
  <c r="X37" i="19" s="1"/>
  <c r="AD38" i="19"/>
  <c r="AA38" i="19" s="1"/>
  <c r="AR39" i="19"/>
  <c r="AP39" i="19"/>
  <c r="AB38" i="19"/>
  <c r="Y38" i="19" s="1"/>
  <c r="BG38" i="19"/>
  <c r="D37" i="21"/>
  <c r="AI37" i="21"/>
  <c r="P37" i="21" s="1"/>
  <c r="R37" i="21" s="1"/>
  <c r="B37" i="19"/>
  <c r="V37" i="1" s="1"/>
  <c r="H39" i="21"/>
  <c r="BF39" i="1" s="1"/>
  <c r="AG39" i="21"/>
  <c r="I39" i="21" s="1"/>
  <c r="K39" i="21" s="1"/>
  <c r="BN36" i="18"/>
  <c r="BM36" i="18"/>
  <c r="BO36" i="18"/>
  <c r="AS36" i="18"/>
  <c r="AC40" i="21" l="1"/>
  <c r="Z40" i="21" s="1"/>
  <c r="AQ41" i="21"/>
  <c r="O38" i="19"/>
  <c r="Y38" i="1" s="1"/>
  <c r="AN37" i="19"/>
  <c r="AM37" i="19" s="1"/>
  <c r="AA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W37" i="21" s="1"/>
  <c r="X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B37" i="21" l="1"/>
  <c r="BD37" i="1" s="1"/>
  <c r="S37" i="21"/>
  <c r="U37" i="21" s="1"/>
  <c r="BK37" i="1" s="1"/>
  <c r="EG37" i="1" s="1"/>
  <c r="AN37" i="21"/>
  <c r="AM37" i="21" s="1"/>
  <c r="BI37" i="1" s="1"/>
  <c r="BH37" i="1"/>
  <c r="AX38" i="21"/>
  <c r="O38" i="21"/>
  <c r="BG38" i="1" s="1"/>
  <c r="D38" i="19"/>
  <c r="AG40" i="21"/>
  <c r="I40" i="21" s="1"/>
  <c r="H40" i="21"/>
  <c r="BF40" i="1" s="1"/>
  <c r="AB38" i="21"/>
  <c r="Y38" i="21" s="1"/>
  <c r="AP39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F38" i="19" l="1"/>
  <c r="T37" i="19"/>
  <c r="U37" i="19" s="1"/>
  <c r="AC37" i="1" s="1"/>
  <c r="EE37" i="1" s="1"/>
  <c r="V37" i="19"/>
  <c r="AO38" i="19"/>
  <c r="AE38" i="21"/>
  <c r="C38" i="21"/>
  <c r="BE38" i="1" s="1"/>
  <c r="AW37" i="21"/>
  <c r="BJ37" i="1"/>
  <c r="AG37" i="18"/>
  <c r="I37" i="18" s="1"/>
  <c r="H37" i="18"/>
  <c r="N37" i="1" s="1"/>
  <c r="D38" i="21" l="1"/>
  <c r="BL38" i="19"/>
  <c r="AS38" i="19"/>
  <c r="BJ38" i="19"/>
  <c r="BH38" i="19"/>
  <c r="V37" i="21"/>
  <c r="AO38" i="21"/>
  <c r="AB39" i="19"/>
  <c r="Y39" i="19" s="1"/>
  <c r="AP40" i="19"/>
  <c r="R36" i="18"/>
  <c r="AV36" i="18" s="1"/>
  <c r="BM38" i="19" l="1"/>
  <c r="AF38" i="19"/>
  <c r="BO38" i="19"/>
  <c r="AX38" i="19"/>
  <c r="AE39" i="19"/>
  <c r="C39" i="19"/>
  <c r="W39" i="1" s="1"/>
  <c r="AU38" i="19"/>
  <c r="BN38" i="19"/>
  <c r="AH38" i="19"/>
  <c r="BH38" i="21"/>
  <c r="BL38" i="21"/>
  <c r="AS38" i="21"/>
  <c r="BJ38" i="21"/>
  <c r="F38" i="21"/>
  <c r="AD37" i="18"/>
  <c r="AA37" i="18" s="1"/>
  <c r="AR38" i="18"/>
  <c r="BK37" i="18"/>
  <c r="B36" i="18"/>
  <c r="L36" i="1" s="1"/>
  <c r="F36" i="18"/>
  <c r="W36" i="18" s="1"/>
  <c r="X36" i="18" s="1"/>
  <c r="P36" i="1" s="1"/>
  <c r="AU38" i="21" l="1"/>
  <c r="BN38" i="21"/>
  <c r="AH38" i="21"/>
  <c r="AB39" i="21"/>
  <c r="Y39" i="21" s="1"/>
  <c r="AP40" i="21"/>
  <c r="D39" i="19"/>
  <c r="BO38" i="21"/>
  <c r="AY38" i="21"/>
  <c r="BM38" i="21"/>
  <c r="AF38" i="21"/>
  <c r="BI39" i="19"/>
  <c r="J38" i="19"/>
  <c r="AI38" i="19"/>
  <c r="E38" i="19"/>
  <c r="AJ38" i="19"/>
  <c r="Q38" i="19" s="1"/>
  <c r="BG39" i="19"/>
  <c r="AN36" i="18"/>
  <c r="AM36" i="18" s="1"/>
  <c r="Q36" i="1" s="1"/>
  <c r="S36" i="18"/>
  <c r="AX37" i="18"/>
  <c r="O37" i="18"/>
  <c r="O37" i="1" s="1"/>
  <c r="AB37" i="18"/>
  <c r="Y37" i="18" s="1"/>
  <c r="AP38" i="18"/>
  <c r="BG37" i="18"/>
  <c r="E38" i="21" l="1"/>
  <c r="AJ38" i="21"/>
  <c r="Q38" i="21" s="1"/>
  <c r="C39" i="21"/>
  <c r="BE39" i="1" s="1"/>
  <c r="AE39" i="21"/>
  <c r="AL38" i="19"/>
  <c r="P38" i="19"/>
  <c r="F39" i="19"/>
  <c r="J38" i="21"/>
  <c r="BI39" i="21"/>
  <c r="AI38" i="21"/>
  <c r="BG39" i="21"/>
  <c r="R36" i="1"/>
  <c r="T36" i="18"/>
  <c r="AE37" i="18"/>
  <c r="D37" i="18" s="1"/>
  <c r="C37" i="18"/>
  <c r="M37" i="1" s="1"/>
  <c r="AW36" i="18"/>
  <c r="AO37" i="18" s="1"/>
  <c r="BH37" i="18" s="1"/>
  <c r="R38" i="19" l="1"/>
  <c r="AK38" i="19"/>
  <c r="B38" i="19" s="1"/>
  <c r="V38" i="1" s="1"/>
  <c r="P38" i="21"/>
  <c r="D39" i="21"/>
  <c r="AB40" i="19"/>
  <c r="Y40" i="19" s="1"/>
  <c r="AP41" i="19"/>
  <c r="AL38" i="21"/>
  <c r="T37" i="18"/>
  <c r="BJ37" i="18"/>
  <c r="BL37" i="18"/>
  <c r="V36" i="18"/>
  <c r="U36" i="18"/>
  <c r="S36" i="1" s="1"/>
  <c r="ED36" i="1" s="1"/>
  <c r="F39" i="21" l="1"/>
  <c r="R38" i="21"/>
  <c r="AK38" i="21"/>
  <c r="B38" i="21" s="1"/>
  <c r="BD38" i="1" s="1"/>
  <c r="C40" i="19"/>
  <c r="W40" i="1" s="1"/>
  <c r="AF40" i="19"/>
  <c r="E40" i="19" s="1"/>
  <c r="F40" i="19" s="1"/>
  <c r="W38" i="19"/>
  <c r="X38" i="19" s="1"/>
  <c r="AV38" i="19"/>
  <c r="AV39" i="19" s="1"/>
  <c r="AD39" i="19"/>
  <c r="AA39" i="19" s="1"/>
  <c r="AR40" i="19"/>
  <c r="BK39" i="19"/>
  <c r="F37" i="18"/>
  <c r="BN37" i="18"/>
  <c r="BM37" i="18"/>
  <c r="BO37" i="18"/>
  <c r="AS37" i="18"/>
  <c r="AN38" i="19" l="1"/>
  <c r="AM38" i="19" s="1"/>
  <c r="AA38" i="1" s="1"/>
  <c r="S38" i="19"/>
  <c r="Z38" i="1"/>
  <c r="AP42" i="19"/>
  <c r="AB41" i="19"/>
  <c r="Y41" i="19" s="1"/>
  <c r="W38" i="21"/>
  <c r="X38" i="21" s="1"/>
  <c r="AD39" i="21"/>
  <c r="AA39" i="21" s="1"/>
  <c r="AR40" i="21"/>
  <c r="AV38" i="21"/>
  <c r="BK39" i="21"/>
  <c r="O39" i="19"/>
  <c r="Y39" i="1" s="1"/>
  <c r="AB40" i="21"/>
  <c r="Y40" i="21" s="1"/>
  <c r="AP41" i="21"/>
  <c r="AH37" i="18"/>
  <c r="J37" i="18" s="1"/>
  <c r="AF37" i="18"/>
  <c r="E37" i="18" s="1"/>
  <c r="AY37" i="18"/>
  <c r="AB38" i="18"/>
  <c r="Y38" i="18" s="1"/>
  <c r="AP39" i="18"/>
  <c r="S38" i="21" l="1"/>
  <c r="BH38" i="1"/>
  <c r="AN38" i="21"/>
  <c r="AM38" i="21" s="1"/>
  <c r="BI38" i="1" s="1"/>
  <c r="AI37" i="18"/>
  <c r="P37" i="18" s="1"/>
  <c r="AK37" i="18" s="1"/>
  <c r="AY39" i="21"/>
  <c r="O39" i="21"/>
  <c r="BG39" i="1" s="1"/>
  <c r="AE41" i="19"/>
  <c r="D41" i="19" s="1"/>
  <c r="C41" i="19"/>
  <c r="W41" i="1" s="1"/>
  <c r="AW38" i="19"/>
  <c r="AB38" i="1"/>
  <c r="C40" i="21"/>
  <c r="BE40" i="1" s="1"/>
  <c r="AF40" i="21"/>
  <c r="E40" i="21" s="1"/>
  <c r="F40" i="21" s="1"/>
  <c r="BG38" i="18"/>
  <c r="AF38" i="18"/>
  <c r="E38" i="18" s="1"/>
  <c r="R37" i="18"/>
  <c r="C38" i="18"/>
  <c r="M38" i="1" s="1"/>
  <c r="AJ37" i="18"/>
  <c r="Q37" i="18" s="1"/>
  <c r="AL37" i="18" s="1"/>
  <c r="AB41" i="21" l="1"/>
  <c r="Y41" i="21" s="1"/>
  <c r="AP42" i="21"/>
  <c r="T38" i="19"/>
  <c r="U38" i="19" s="1"/>
  <c r="AC38" i="1" s="1"/>
  <c r="EE38" i="1" s="1"/>
  <c r="V38" i="19"/>
  <c r="AO39" i="19"/>
  <c r="BJ38" i="1"/>
  <c r="AW38" i="21"/>
  <c r="BK38" i="18"/>
  <c r="AD38" i="18"/>
  <c r="AA38" i="18" s="1"/>
  <c r="AR39" i="18"/>
  <c r="AV37" i="18"/>
  <c r="AS39" i="19" l="1"/>
  <c r="BJ39" i="19"/>
  <c r="AU39" i="19" s="1"/>
  <c r="BL39" i="19"/>
  <c r="BH39" i="19"/>
  <c r="T38" i="21"/>
  <c r="U38" i="21" s="1"/>
  <c r="BK38" i="1" s="1"/>
  <c r="EG38" i="1" s="1"/>
  <c r="AO39" i="21"/>
  <c r="V38" i="21"/>
  <c r="C41" i="21"/>
  <c r="BE41" i="1" s="1"/>
  <c r="AE41" i="21"/>
  <c r="D41" i="21" s="1"/>
  <c r="O38" i="18"/>
  <c r="O38" i="1" s="1"/>
  <c r="BM39" i="19" l="1"/>
  <c r="AF39" i="19"/>
  <c r="BO39" i="19"/>
  <c r="AX39" i="19"/>
  <c r="AS39" i="21"/>
  <c r="BL39" i="21"/>
  <c r="BH39" i="21"/>
  <c r="BJ39" i="21"/>
  <c r="AU39" i="21" s="1"/>
  <c r="BN39" i="19"/>
  <c r="AH39" i="19"/>
  <c r="K37" i="18"/>
  <c r="BO39" i="21" l="1"/>
  <c r="AX39" i="21"/>
  <c r="BI40" i="19"/>
  <c r="J39" i="19"/>
  <c r="AI39" i="19"/>
  <c r="BM39" i="21"/>
  <c r="AF39" i="21"/>
  <c r="AJ39" i="19"/>
  <c r="Q39" i="19" s="1"/>
  <c r="E39" i="19"/>
  <c r="BG40" i="19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L39" i="19" l="1"/>
  <c r="BI40" i="21"/>
  <c r="J39" i="21"/>
  <c r="AI39" i="21"/>
  <c r="P39" i="19"/>
  <c r="E39" i="21"/>
  <c r="AJ39" i="21"/>
  <c r="Q39" i="21" s="1"/>
  <c r="BG40" i="21"/>
  <c r="AG38" i="18"/>
  <c r="I38" i="18" s="1"/>
  <c r="H38" i="18"/>
  <c r="N38" i="1" s="1"/>
  <c r="AN37" i="18"/>
  <c r="AM37" i="18" s="1"/>
  <c r="Q37" i="1" s="1"/>
  <c r="S37" i="18"/>
  <c r="R37" i="1" s="1"/>
  <c r="AL39" i="21" l="1"/>
  <c r="R39" i="19"/>
  <c r="AK39" i="19"/>
  <c r="B39" i="19" s="1"/>
  <c r="V39" i="1" s="1"/>
  <c r="P39" i="21"/>
  <c r="AW37" i="18"/>
  <c r="R39" i="21" l="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ED37" i="1" s="1"/>
  <c r="AO38" i="18"/>
  <c r="V37" i="18"/>
  <c r="O40" i="19" l="1"/>
  <c r="Y40" i="1" s="1"/>
  <c r="S39" i="19"/>
  <c r="AN39" i="19"/>
  <c r="AM39" i="19" s="1"/>
  <c r="AA39" i="1" s="1"/>
  <c r="Z39" i="1"/>
  <c r="W39" i="21"/>
  <c r="X39" i="21" s="1"/>
  <c r="AR41" i="21"/>
  <c r="AD40" i="21"/>
  <c r="AA40" i="21" s="1"/>
  <c r="AV39" i="21"/>
  <c r="BK40" i="21"/>
  <c r="BH38" i="18"/>
  <c r="BM38" i="18" s="1"/>
  <c r="BL38" i="18"/>
  <c r="AY38" i="18" s="1"/>
  <c r="BJ38" i="18"/>
  <c r="BN38" i="18" s="1"/>
  <c r="AS38" i="18"/>
  <c r="AN39" i="21" l="1"/>
  <c r="AM39" i="21" s="1"/>
  <c r="BI39" i="1" s="1"/>
  <c r="BH39" i="1"/>
  <c r="S39" i="21"/>
  <c r="AB39" i="1"/>
  <c r="AW39" i="19"/>
  <c r="BO38" i="18"/>
  <c r="AY40" i="21"/>
  <c r="O40" i="21"/>
  <c r="BG40" i="1" s="1"/>
  <c r="AH38" i="18"/>
  <c r="J38" i="18" s="1"/>
  <c r="AE38" i="18"/>
  <c r="D38" i="18" s="1"/>
  <c r="AX38" i="18"/>
  <c r="AJ38" i="18" l="1"/>
  <c r="Q38" i="18" s="1"/>
  <c r="AL38" i="18" s="1"/>
  <c r="T39" i="19"/>
  <c r="U39" i="19" s="1"/>
  <c r="AC39" i="1" s="1"/>
  <c r="CK39" i="1" s="1"/>
  <c r="V39" i="19"/>
  <c r="AO40" i="19"/>
  <c r="BJ39" i="1"/>
  <c r="AW39" i="21"/>
  <c r="AI38" i="18"/>
  <c r="P38" i="18" s="1"/>
  <c r="AK38" i="18" s="1"/>
  <c r="F71" i="4"/>
  <c r="AO40" i="21" l="1"/>
  <c r="V39" i="21"/>
  <c r="BL40" i="19"/>
  <c r="AS40" i="19"/>
  <c r="BJ40" i="19"/>
  <c r="BH40" i="19"/>
  <c r="T39" i="21"/>
  <c r="U39" i="21" s="1"/>
  <c r="BK39" i="1" s="1"/>
  <c r="CM39" i="1" s="1"/>
  <c r="EE39" i="1"/>
  <c r="BM40" i="19" l="1"/>
  <c r="AE40" i="19"/>
  <c r="BN40" i="19"/>
  <c r="AH40" i="19"/>
  <c r="AX40" i="19"/>
  <c r="BO40" i="19"/>
  <c r="EG39" i="1"/>
  <c r="AS40" i="21"/>
  <c r="BL40" i="21"/>
  <c r="BH40" i="21"/>
  <c r="BJ40" i="21"/>
  <c r="K38" i="18"/>
  <c r="R38" i="18"/>
  <c r="BN40" i="21" l="1"/>
  <c r="AH40" i="21"/>
  <c r="AE40" i="21"/>
  <c r="BM40" i="21"/>
  <c r="AJ40" i="19"/>
  <c r="Q40" i="19" s="1"/>
  <c r="R40" i="19" s="1"/>
  <c r="J40" i="19"/>
  <c r="BO40" i="21"/>
  <c r="AX40" i="21"/>
  <c r="D40" i="19"/>
  <c r="BG41" i="19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P38" i="1" s="1"/>
  <c r="BK41" i="19" l="1"/>
  <c r="P40" i="19"/>
  <c r="AK40" i="19" s="1"/>
  <c r="B40" i="19" s="1"/>
  <c r="V40" i="1" s="1"/>
  <c r="AD41" i="19"/>
  <c r="AA41" i="19" s="1"/>
  <c r="AR42" i="19"/>
  <c r="AV40" i="19"/>
  <c r="AL40" i="19"/>
  <c r="K40" i="19"/>
  <c r="D40" i="21"/>
  <c r="AI40" i="21"/>
  <c r="BG41" i="21"/>
  <c r="AJ40" i="21"/>
  <c r="Q40" i="21" s="1"/>
  <c r="R40" i="21" s="1"/>
  <c r="J40" i="21"/>
  <c r="AY39" i="18"/>
  <c r="O39" i="18"/>
  <c r="O39" i="1" s="1"/>
  <c r="S38" i="18"/>
  <c r="AN38" i="18"/>
  <c r="AM38" i="18" s="1"/>
  <c r="Q38" i="1" s="1"/>
  <c r="H39" i="18"/>
  <c r="N39" i="1" s="1"/>
  <c r="AP40" i="18"/>
  <c r="AB39" i="18"/>
  <c r="Y39" i="18" s="1"/>
  <c r="BG39" i="18"/>
  <c r="AD41" i="21" l="1"/>
  <c r="AA41" i="21" s="1"/>
  <c r="AR42" i="21"/>
  <c r="AV40" i="21"/>
  <c r="O41" i="19"/>
  <c r="Y41" i="1" s="1"/>
  <c r="BK41" i="21"/>
  <c r="P40" i="21"/>
  <c r="AK40" i="21" s="1"/>
  <c r="K40" i="21"/>
  <c r="AL40" i="21"/>
  <c r="AQ42" i="19"/>
  <c r="AC41" i="19"/>
  <c r="Z41" i="19" s="1"/>
  <c r="BI41" i="19"/>
  <c r="AU40" i="19"/>
  <c r="W40" i="19"/>
  <c r="X40" i="19" s="1"/>
  <c r="R38" i="1"/>
  <c r="AF39" i="18"/>
  <c r="E39" i="18" s="1"/>
  <c r="AW38" i="18"/>
  <c r="C39" i="18"/>
  <c r="M39" i="1" s="1"/>
  <c r="AG41" i="19" l="1"/>
  <c r="H41" i="19"/>
  <c r="X41" i="1" s="1"/>
  <c r="AN40" i="19"/>
  <c r="AM40" i="19" s="1"/>
  <c r="AA40" i="1" s="1"/>
  <c r="Z40" i="1"/>
  <c r="S40" i="19"/>
  <c r="AC41" i="21"/>
  <c r="Z41" i="21" s="1"/>
  <c r="AQ42" i="21"/>
  <c r="BI41" i="21"/>
  <c r="AU40" i="21"/>
  <c r="W40" i="21"/>
  <c r="X40" i="21" s="1"/>
  <c r="AX41" i="21"/>
  <c r="O41" i="21"/>
  <c r="BG41" i="1" s="1"/>
  <c r="B40" i="21"/>
  <c r="BD40" i="1" s="1"/>
  <c r="AO39" i="18"/>
  <c r="T38" i="18"/>
  <c r="U38" i="18" s="1"/>
  <c r="S38" i="1" s="1"/>
  <c r="ED38" i="1" s="1"/>
  <c r="V38" i="18"/>
  <c r="AN40" i="21" l="1"/>
  <c r="AM40" i="21" s="1"/>
  <c r="BI40" i="1" s="1"/>
  <c r="BH40" i="1"/>
  <c r="S40" i="21"/>
  <c r="AG41" i="21"/>
  <c r="I41" i="21" s="1"/>
  <c r="H41" i="21"/>
  <c r="BF41" i="1" s="1"/>
  <c r="AW40" i="19"/>
  <c r="AB40" i="1"/>
  <c r="I41" i="19"/>
  <c r="BL39" i="18"/>
  <c r="BO39" i="18" s="1"/>
  <c r="BJ39" i="18"/>
  <c r="AG39" i="18" s="1"/>
  <c r="I39" i="18" s="1"/>
  <c r="BH39" i="18"/>
  <c r="BM39" i="18" s="1"/>
  <c r="AS39" i="18"/>
  <c r="AO41" i="19" l="1"/>
  <c r="V40" i="19"/>
  <c r="BN39" i="18"/>
  <c r="AW40" i="21"/>
  <c r="T40" i="21" s="1"/>
  <c r="U40" i="21" s="1"/>
  <c r="BK40" i="1" s="1"/>
  <c r="EG40" i="1" s="1"/>
  <c r="BJ40" i="1"/>
  <c r="T40" i="19"/>
  <c r="U40" i="19" s="1"/>
  <c r="AC40" i="1" s="1"/>
  <c r="EE40" i="1" s="1"/>
  <c r="AH39" i="18"/>
  <c r="J39" i="18" s="1"/>
  <c r="AE39" i="18"/>
  <c r="D39" i="18" s="1"/>
  <c r="F39" i="18" s="1"/>
  <c r="AP41" i="18" s="1"/>
  <c r="AX39" i="18"/>
  <c r="F72" i="4"/>
  <c r="AO41" i="21" l="1"/>
  <c r="V40" i="21"/>
  <c r="BL41" i="19"/>
  <c r="AS41" i="19"/>
  <c r="BJ41" i="19"/>
  <c r="BH41" i="19"/>
  <c r="AB40" i="18"/>
  <c r="Y40" i="18" s="1"/>
  <c r="C40" i="18" s="1"/>
  <c r="M40" i="1" s="1"/>
  <c r="BG40" i="18"/>
  <c r="AI39" i="18"/>
  <c r="AJ39" i="18"/>
  <c r="AB73" i="4"/>
  <c r="BN41" i="19" l="1"/>
  <c r="AH41" i="19"/>
  <c r="BO41" i="19"/>
  <c r="AX41" i="19"/>
  <c r="BM41" i="19"/>
  <c r="AF41" i="19"/>
  <c r="BL41" i="21"/>
  <c r="AS41" i="21"/>
  <c r="BJ41" i="21"/>
  <c r="BH41" i="21"/>
  <c r="Q39" i="18"/>
  <c r="AL39" i="18" s="1"/>
  <c r="P39" i="18"/>
  <c r="AK39" i="18" s="1"/>
  <c r="AD73" i="4"/>
  <c r="R39" i="18" l="1"/>
  <c r="BK40" i="18" s="1"/>
  <c r="BO41" i="21"/>
  <c r="AY41" i="21"/>
  <c r="AJ41" i="19"/>
  <c r="Q41" i="19" s="1"/>
  <c r="R41" i="19" s="1"/>
  <c r="E41" i="19"/>
  <c r="BM41" i="21"/>
  <c r="AF41" i="21"/>
  <c r="AI41" i="19"/>
  <c r="J41" i="19"/>
  <c r="K41" i="19" s="1"/>
  <c r="BN41" i="21"/>
  <c r="AH41" i="21"/>
  <c r="AV39" i="18"/>
  <c r="AD40" i="18" l="1"/>
  <c r="AA40" i="18" s="1"/>
  <c r="O40" i="18" s="1"/>
  <c r="O40" i="1" s="1"/>
  <c r="AR41" i="18"/>
  <c r="AC42" i="19"/>
  <c r="Z42" i="19" s="1"/>
  <c r="AQ43" i="19"/>
  <c r="AU41" i="19"/>
  <c r="AU42" i="19" s="1"/>
  <c r="BI42" i="19"/>
  <c r="P41" i="19"/>
  <c r="AK41" i="19" s="1"/>
  <c r="BK42" i="19"/>
  <c r="F41" i="19"/>
  <c r="W41" i="19" s="1"/>
  <c r="X41" i="19" s="1"/>
  <c r="AL41" i="19"/>
  <c r="AD42" i="19"/>
  <c r="AA42" i="19" s="1"/>
  <c r="AR43" i="19"/>
  <c r="AV41" i="19"/>
  <c r="AI41" i="21"/>
  <c r="J41" i="21"/>
  <c r="K41" i="21" s="1"/>
  <c r="E41" i="21"/>
  <c r="AJ41" i="21"/>
  <c r="Q41" i="21" s="1"/>
  <c r="R41" i="21" s="1"/>
  <c r="K39" i="18"/>
  <c r="AU39" i="18" s="1"/>
  <c r="CJ14" i="1"/>
  <c r="B41" i="19" l="1"/>
  <c r="V41" i="1" s="1"/>
  <c r="AL41" i="21"/>
  <c r="F41" i="21"/>
  <c r="W41" i="21"/>
  <c r="X41" i="21" s="1"/>
  <c r="AR43" i="21"/>
  <c r="AD42" i="21"/>
  <c r="AA42" i="21" s="1"/>
  <c r="AV41" i="21"/>
  <c r="AV42" i="21" s="1"/>
  <c r="BI42" i="21"/>
  <c r="AC42" i="21"/>
  <c r="Z42" i="21" s="1"/>
  <c r="AQ43" i="21"/>
  <c r="AU41" i="21"/>
  <c r="AU42" i="21" s="1"/>
  <c r="S41" i="19"/>
  <c r="AN41" i="19"/>
  <c r="AM41" i="19" s="1"/>
  <c r="AA41" i="1" s="1"/>
  <c r="Z41" i="1"/>
  <c r="AH42" i="19"/>
  <c r="J42" i="19" s="1"/>
  <c r="K42" i="19" s="1"/>
  <c r="H42" i="19"/>
  <c r="X42" i="1" s="1"/>
  <c r="O42" i="19"/>
  <c r="Y42" i="1" s="1"/>
  <c r="P41" i="21"/>
  <c r="AK41" i="21" s="1"/>
  <c r="BK42" i="21"/>
  <c r="AP43" i="19"/>
  <c r="AB42" i="19"/>
  <c r="Y42" i="19" s="1"/>
  <c r="BG42" i="19"/>
  <c r="B39" i="18"/>
  <c r="L39" i="1" s="1"/>
  <c r="AC40" i="18"/>
  <c r="Z40" i="18" s="1"/>
  <c r="AQ41" i="18"/>
  <c r="BI40" i="18"/>
  <c r="W39" i="18"/>
  <c r="X39" i="18" s="1"/>
  <c r="P39" i="1" s="1"/>
  <c r="AC73" i="4"/>
  <c r="B41" i="21" l="1"/>
  <c r="BD41" i="1" s="1"/>
  <c r="AX42" i="21"/>
  <c r="O42" i="21"/>
  <c r="BG42" i="1" s="1"/>
  <c r="S41" i="21"/>
  <c r="AG42" i="21"/>
  <c r="I42" i="21" s="1"/>
  <c r="H42" i="21"/>
  <c r="BF42" i="1" s="1"/>
  <c r="AE42" i="19"/>
  <c r="C42" i="19"/>
  <c r="W42" i="1" s="1"/>
  <c r="AC43" i="19"/>
  <c r="Z43" i="19" s="1"/>
  <c r="AQ44" i="19"/>
  <c r="AN41" i="21"/>
  <c r="AM41" i="21" s="1"/>
  <c r="BI41" i="1" s="1"/>
  <c r="BH41" i="1"/>
  <c r="AB41" i="1"/>
  <c r="AW41" i="19"/>
  <c r="AP43" i="21"/>
  <c r="AB42" i="21"/>
  <c r="Y42" i="21" s="1"/>
  <c r="BG42" i="21"/>
  <c r="AH40" i="18"/>
  <c r="J40" i="18" s="1"/>
  <c r="H40" i="18"/>
  <c r="N40" i="1" s="1"/>
  <c r="S39" i="18"/>
  <c r="AN39" i="18"/>
  <c r="AM39" i="18" s="1"/>
  <c r="Q39" i="1" s="1"/>
  <c r="AW41" i="21" l="1"/>
  <c r="BJ41" i="1"/>
  <c r="T41" i="19"/>
  <c r="U41" i="19" s="1"/>
  <c r="AC41" i="1" s="1"/>
  <c r="EE41" i="1" s="1"/>
  <c r="V41" i="19"/>
  <c r="AO42" i="19"/>
  <c r="D42" i="19"/>
  <c r="AE42" i="21"/>
  <c r="C42" i="21"/>
  <c r="BE42" i="1" s="1"/>
  <c r="AH43" i="19"/>
  <c r="J43" i="19" s="1"/>
  <c r="K43" i="19" s="1"/>
  <c r="H43" i="19"/>
  <c r="X43" i="1" s="1"/>
  <c r="R39" i="1"/>
  <c r="T39" i="18"/>
  <c r="AW39" i="18"/>
  <c r="F73" i="4"/>
  <c r="AS42" i="19" l="1"/>
  <c r="BH42" i="19"/>
  <c r="BJ42" i="19"/>
  <c r="BL42" i="19"/>
  <c r="AQ45" i="19"/>
  <c r="AC44" i="19"/>
  <c r="Z44" i="19" s="1"/>
  <c r="D42" i="21"/>
  <c r="T41" i="21"/>
  <c r="U41" i="21" s="1"/>
  <c r="BK41" i="1" s="1"/>
  <c r="EG41" i="1" s="1"/>
  <c r="V41" i="21"/>
  <c r="AO42" i="21"/>
  <c r="U39" i="18"/>
  <c r="S39" i="1" s="1"/>
  <c r="AO40" i="18"/>
  <c r="V39" i="18"/>
  <c r="AP75" i="4"/>
  <c r="AB74" i="4"/>
  <c r="ED39" i="1" l="1"/>
  <c r="CJ39" i="1"/>
  <c r="BO42" i="19"/>
  <c r="AY42" i="19"/>
  <c r="AI42" i="19" s="1"/>
  <c r="BN42" i="19"/>
  <c r="AG42" i="19"/>
  <c r="BM42" i="19"/>
  <c r="AF42" i="19"/>
  <c r="BL42" i="21"/>
  <c r="BJ42" i="21"/>
  <c r="AS42" i="21"/>
  <c r="BH42" i="21"/>
  <c r="AH44" i="19"/>
  <c r="J44" i="19" s="1"/>
  <c r="K44" i="19" s="1"/>
  <c r="H44" i="19"/>
  <c r="X44" i="1" s="1"/>
  <c r="T40" i="18"/>
  <c r="BH40" i="18"/>
  <c r="AE40" i="18" s="1"/>
  <c r="D40" i="18" s="1"/>
  <c r="BL40" i="18"/>
  <c r="AX40" i="18" s="1"/>
  <c r="BJ40" i="18"/>
  <c r="BN40" i="18" s="1"/>
  <c r="AS40" i="18"/>
  <c r="AD74" i="4"/>
  <c r="BO42" i="21" l="1"/>
  <c r="AY42" i="21"/>
  <c r="I42" i="19"/>
  <c r="BI43" i="19"/>
  <c r="AC45" i="19"/>
  <c r="Z45" i="19" s="1"/>
  <c r="AQ46" i="19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J42" i="21" l="1"/>
  <c r="K42" i="21" s="1"/>
  <c r="AI42" i="21"/>
  <c r="AJ42" i="21"/>
  <c r="Q42" i="21" s="1"/>
  <c r="R42" i="21" s="1"/>
  <c r="E42" i="21"/>
  <c r="AK42" i="19"/>
  <c r="AH45" i="19"/>
  <c r="J45" i="19" s="1"/>
  <c r="H45" i="19"/>
  <c r="X45" i="1" s="1"/>
  <c r="AD43" i="19"/>
  <c r="AA43" i="19" s="1"/>
  <c r="AR44" i="19"/>
  <c r="AV42" i="19"/>
  <c r="F42" i="19"/>
  <c r="W42" i="19" s="1"/>
  <c r="X42" i="19" s="1"/>
  <c r="AL42" i="19"/>
  <c r="AJ40" i="18"/>
  <c r="Q40" i="18" s="1"/>
  <c r="AL40" i="18" s="1"/>
  <c r="AI40" i="18"/>
  <c r="P40" i="18" s="1"/>
  <c r="AK40" i="18" s="1"/>
  <c r="AN42" i="19" l="1"/>
  <c r="AM42" i="19" s="1"/>
  <c r="AA42" i="1" s="1"/>
  <c r="Z42" i="1"/>
  <c r="AP44" i="19"/>
  <c r="AB43" i="19"/>
  <c r="Y43" i="19" s="1"/>
  <c r="BG43" i="19"/>
  <c r="B42" i="19"/>
  <c r="V42" i="1" s="1"/>
  <c r="F42" i="21"/>
  <c r="W42" i="21" s="1"/>
  <c r="X42" i="21" s="1"/>
  <c r="AL42" i="21"/>
  <c r="O43" i="19"/>
  <c r="Y43" i="1" s="1"/>
  <c r="AR44" i="21"/>
  <c r="AD43" i="21"/>
  <c r="AA43" i="21" s="1"/>
  <c r="BK43" i="21"/>
  <c r="P42" i="21"/>
  <c r="AK42" i="21" s="1"/>
  <c r="BI43" i="21"/>
  <c r="AQ44" i="21"/>
  <c r="AC43" i="21"/>
  <c r="Z43" i="21" s="1"/>
  <c r="B42" i="21" l="1"/>
  <c r="BD42" i="1" s="1"/>
  <c r="AN42" i="21"/>
  <c r="AM42" i="21" s="1"/>
  <c r="BI42" i="1" s="1"/>
  <c r="BH42" i="1"/>
  <c r="S42" i="21"/>
  <c r="AE43" i="19"/>
  <c r="C43" i="19"/>
  <c r="W43" i="1" s="1"/>
  <c r="AB43" i="21"/>
  <c r="Y43" i="21" s="1"/>
  <c r="AP44" i="21"/>
  <c r="BG43" i="21"/>
  <c r="AX43" i="21"/>
  <c r="O43" i="21"/>
  <c r="BG43" i="1" s="1"/>
  <c r="AH43" i="21"/>
  <c r="J43" i="21" s="1"/>
  <c r="K43" i="21" s="1"/>
  <c r="H43" i="21"/>
  <c r="BF43" i="1" s="1"/>
  <c r="S42" i="19"/>
  <c r="AC74" i="4"/>
  <c r="AW42" i="19" l="1"/>
  <c r="T42" i="19" s="1"/>
  <c r="U42" i="19" s="1"/>
  <c r="AC42" i="1" s="1"/>
  <c r="EE42" i="1" s="1"/>
  <c r="AB42" i="1"/>
  <c r="D43" i="19"/>
  <c r="AW42" i="21"/>
  <c r="BJ42" i="1"/>
  <c r="AC44" i="21"/>
  <c r="Z44" i="21" s="1"/>
  <c r="AQ45" i="21"/>
  <c r="AE43" i="21"/>
  <c r="C43" i="21"/>
  <c r="BE43" i="1" s="1"/>
  <c r="R40" i="18"/>
  <c r="AR42" i="18" s="1"/>
  <c r="K40" i="18"/>
  <c r="AC41" i="18" s="1"/>
  <c r="Z41" i="18" s="1"/>
  <c r="F40" i="18"/>
  <c r="D43" i="21" l="1"/>
  <c r="T42" i="21"/>
  <c r="U42" i="21" s="1"/>
  <c r="BK42" i="1" s="1"/>
  <c r="EG42" i="1" s="1"/>
  <c r="V42" i="21"/>
  <c r="AO43" i="21"/>
  <c r="AH44" i="21"/>
  <c r="J44" i="21" s="1"/>
  <c r="K44" i="21" s="1"/>
  <c r="H44" i="21"/>
  <c r="BF44" i="1" s="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BG41" i="18"/>
  <c r="BL43" i="21" l="1"/>
  <c r="BJ43" i="21"/>
  <c r="T43" i="21"/>
  <c r="AS43" i="21"/>
  <c r="BH43" i="21"/>
  <c r="AU43" i="21"/>
  <c r="AS43" i="19"/>
  <c r="BJ43" i="19"/>
  <c r="BH43" i="19"/>
  <c r="BL43" i="19"/>
  <c r="AQ46" i="21"/>
  <c r="AC45" i="21"/>
  <c r="Z45" i="21" s="1"/>
  <c r="AX41" i="18"/>
  <c r="AN40" i="18"/>
  <c r="AM40" i="18" s="1"/>
  <c r="Q40" i="1" s="1"/>
  <c r="P40" i="1"/>
  <c r="S40" i="18"/>
  <c r="R40" i="1" s="1"/>
  <c r="AE41" i="18"/>
  <c r="D41" i="18" s="1"/>
  <c r="C41" i="18"/>
  <c r="M41" i="1" s="1"/>
  <c r="F74" i="4"/>
  <c r="BM43" i="21" l="1"/>
  <c r="AF43" i="21"/>
  <c r="AU43" i="19"/>
  <c r="BN43" i="19"/>
  <c r="AG43" i="19"/>
  <c r="AH45" i="21"/>
  <c r="J45" i="21" s="1"/>
  <c r="H45" i="21"/>
  <c r="BF45" i="1" s="1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AP76" i="4"/>
  <c r="AB75" i="4"/>
  <c r="P43" i="21" l="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BI44" i="21"/>
  <c r="U40" i="18"/>
  <c r="S40" i="1" s="1"/>
  <c r="ED40" i="1" s="1"/>
  <c r="AO41" i="18"/>
  <c r="AS41" i="18" s="1"/>
  <c r="V40" i="18"/>
  <c r="AD75" i="4"/>
  <c r="AK43" i="21" l="1"/>
  <c r="F43" i="21"/>
  <c r="AL43" i="21"/>
  <c r="B43" i="21" s="1"/>
  <c r="BK44" i="19"/>
  <c r="AD44" i="19"/>
  <c r="AA44" i="19" s="1"/>
  <c r="AR45" i="19"/>
  <c r="AV43" i="19"/>
  <c r="AV44" i="19" s="1"/>
  <c r="F43" i="19"/>
  <c r="W43" i="19" s="1"/>
  <c r="X43" i="19" s="1"/>
  <c r="AL43" i="19"/>
  <c r="B43" i="19" s="1"/>
  <c r="V43" i="1" s="1"/>
  <c r="W43" i="21"/>
  <c r="X43" i="21" s="1"/>
  <c r="AR45" i="21"/>
  <c r="AV43" i="21"/>
  <c r="AD44" i="21"/>
  <c r="AA44" i="21" s="1"/>
  <c r="BJ41" i="18"/>
  <c r="BL41" i="18"/>
  <c r="BO41" i="18" s="1"/>
  <c r="BH41" i="18"/>
  <c r="BM41" i="18" s="1"/>
  <c r="AH41" i="18"/>
  <c r="J41" i="18" s="1"/>
  <c r="AN43" i="19" l="1"/>
  <c r="AM43" i="19" s="1"/>
  <c r="AA43" i="1" s="1"/>
  <c r="Z43" i="1"/>
  <c r="S43" i="19"/>
  <c r="O44" i="19"/>
  <c r="Y44" i="1" s="1"/>
  <c r="AN43" i="21"/>
  <c r="AM43" i="21" s="1"/>
  <c r="BI43" i="1" s="1"/>
  <c r="BH43" i="1"/>
  <c r="S43" i="21"/>
  <c r="BD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F41" i="18" s="1"/>
  <c r="AY41" i="18"/>
  <c r="AI41" i="18" s="1"/>
  <c r="P41" i="18" s="1"/>
  <c r="BG42" i="18" l="1"/>
  <c r="BJ43" i="1"/>
  <c r="AW43" i="21"/>
  <c r="AK41" i="18"/>
  <c r="U43" i="21"/>
  <c r="BK43" i="1" s="1"/>
  <c r="EG43" i="1" s="1"/>
  <c r="AW43" i="19"/>
  <c r="AB43" i="1"/>
  <c r="C44" i="21"/>
  <c r="BE44" i="1" s="1"/>
  <c r="AE44" i="21"/>
  <c r="AE44" i="19"/>
  <c r="C44" i="19"/>
  <c r="W44" i="1" s="1"/>
  <c r="AJ41" i="18"/>
  <c r="Q41" i="18" s="1"/>
  <c r="AB42" i="18"/>
  <c r="Y42" i="18" s="1"/>
  <c r="AP43" i="18"/>
  <c r="D44" i="21" l="1"/>
  <c r="T43" i="19"/>
  <c r="U43" i="19" s="1"/>
  <c r="AC43" i="1" s="1"/>
  <c r="EE43" i="1" s="1"/>
  <c r="V43" i="19"/>
  <c r="AO44" i="19"/>
  <c r="D44" i="19"/>
  <c r="V43" i="21"/>
  <c r="AO44" i="21"/>
  <c r="C42" i="18"/>
  <c r="M42" i="1" s="1"/>
  <c r="AL41" i="18"/>
  <c r="R41" i="18"/>
  <c r="AC75" i="4"/>
  <c r="AS44" i="19" l="1"/>
  <c r="BH44" i="19"/>
  <c r="BJ44" i="19"/>
  <c r="AU44" i="19" s="1"/>
  <c r="BL44" i="19"/>
  <c r="AS44" i="21"/>
  <c r="BH44" i="21"/>
  <c r="BL44" i="21"/>
  <c r="BJ44" i="21"/>
  <c r="AD42" i="18"/>
  <c r="AA42" i="18" s="1"/>
  <c r="AR43" i="18"/>
  <c r="BK42" i="18"/>
  <c r="AV41" i="18"/>
  <c r="K41" i="18"/>
  <c r="AU41" i="18" s="1"/>
  <c r="B41" i="18"/>
  <c r="L41" i="1" s="1"/>
  <c r="BM44" i="21" l="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I44" i="19" l="1"/>
  <c r="BI45" i="19"/>
  <c r="P44" i="19"/>
  <c r="AJ44" i="19"/>
  <c r="Q44" i="19" s="1"/>
  <c r="R44" i="19" s="1"/>
  <c r="BK45" i="19" s="1"/>
  <c r="E44" i="19"/>
  <c r="E44" i="21"/>
  <c r="AJ44" i="21"/>
  <c r="Q44" i="21" s="1"/>
  <c r="R44" i="21" s="1"/>
  <c r="BK45" i="21" s="1"/>
  <c r="P44" i="21"/>
  <c r="I44" i="21"/>
  <c r="BI45" i="21"/>
  <c r="AH42" i="18"/>
  <c r="J42" i="18" s="1"/>
  <c r="H42" i="18"/>
  <c r="N42" i="1" s="1"/>
  <c r="AN41" i="18"/>
  <c r="AM41" i="18" s="1"/>
  <c r="Q41" i="1" s="1"/>
  <c r="S41" i="18"/>
  <c r="F75" i="4"/>
  <c r="AK44" i="21" l="1"/>
  <c r="F44" i="21"/>
  <c r="AL44" i="21"/>
  <c r="B44" i="21" s="1"/>
  <c r="BD44" i="1" s="1"/>
  <c r="AD45" i="19"/>
  <c r="AA45" i="19" s="1"/>
  <c r="AR46" i="19"/>
  <c r="AK44" i="19"/>
  <c r="F44" i="19"/>
  <c r="W44" i="19" s="1"/>
  <c r="X44" i="19" s="1"/>
  <c r="AL44" i="19"/>
  <c r="W44" i="21"/>
  <c r="X44" i="21" s="1"/>
  <c r="AD45" i="21"/>
  <c r="AA45" i="21" s="1"/>
  <c r="AR46" i="21"/>
  <c r="AV44" i="21"/>
  <c r="AV45" i="21" s="1"/>
  <c r="R41" i="1"/>
  <c r="AW41" i="18"/>
  <c r="AP77" i="4"/>
  <c r="AB76" i="4"/>
  <c r="B44" i="19" l="1"/>
  <c r="V44" i="1" s="1"/>
  <c r="Z44" i="1"/>
  <c r="AN44" i="19"/>
  <c r="AM44" i="19" s="1"/>
  <c r="AA44" i="1" s="1"/>
  <c r="AX45" i="21"/>
  <c r="O45" i="21"/>
  <c r="BG45" i="1" s="1"/>
  <c r="O45" i="19"/>
  <c r="Y45" i="1" s="1"/>
  <c r="AN44" i="21"/>
  <c r="AM44" i="21" s="1"/>
  <c r="BI44" i="1" s="1"/>
  <c r="BH44" i="1"/>
  <c r="S44" i="21"/>
  <c r="AB45" i="19"/>
  <c r="Y45" i="19" s="1"/>
  <c r="AP46" i="19"/>
  <c r="BG45" i="19"/>
  <c r="AB45" i="21"/>
  <c r="Y45" i="21" s="1"/>
  <c r="AP46" i="21"/>
  <c r="BG45" i="21"/>
  <c r="AO42" i="18"/>
  <c r="T41" i="18"/>
  <c r="U41" i="18" s="1"/>
  <c r="S41" i="1" s="1"/>
  <c r="ED41" i="1" s="1"/>
  <c r="V41" i="18"/>
  <c r="AD76" i="4"/>
  <c r="S44" i="19" l="1"/>
  <c r="AW44" i="19" s="1"/>
  <c r="C45" i="19"/>
  <c r="W45" i="1" s="1"/>
  <c r="AE45" i="19"/>
  <c r="AE45" i="21"/>
  <c r="C45" i="21"/>
  <c r="BE45" i="1" s="1"/>
  <c r="AW44" i="21"/>
  <c r="BJ44" i="1"/>
  <c r="T44" i="21"/>
  <c r="U44" i="21" s="1"/>
  <c r="BK44" i="1" s="1"/>
  <c r="CM44" i="1" s="1"/>
  <c r="BH42" i="18"/>
  <c r="AF42" i="18" s="1"/>
  <c r="E42" i="18" s="1"/>
  <c r="BL42" i="18"/>
  <c r="AY42" i="18" s="1"/>
  <c r="BJ42" i="18"/>
  <c r="BN42" i="18" s="1"/>
  <c r="AS42" i="18"/>
  <c r="AB44" i="1" l="1"/>
  <c r="BO42" i="18"/>
  <c r="V44" i="21"/>
  <c r="AO45" i="21"/>
  <c r="D45" i="21"/>
  <c r="T44" i="19"/>
  <c r="U44" i="19" s="1"/>
  <c r="AC44" i="1" s="1"/>
  <c r="CK44" i="1" s="1"/>
  <c r="V44" i="19"/>
  <c r="AO45" i="19"/>
  <c r="D45" i="19"/>
  <c r="EG44" i="1"/>
  <c r="BM42" i="18"/>
  <c r="AE42" i="18"/>
  <c r="D42" i="18" s="1"/>
  <c r="AG42" i="18"/>
  <c r="I42" i="18" s="1"/>
  <c r="AX42" i="18"/>
  <c r="AJ42" i="18" s="1"/>
  <c r="Q42" i="18" s="1"/>
  <c r="AL42" i="18" s="1"/>
  <c r="BH45" i="19" l="1"/>
  <c r="BJ45" i="19"/>
  <c r="BL45" i="19"/>
  <c r="AS45" i="19"/>
  <c r="EE44" i="1"/>
  <c r="F45" i="19"/>
  <c r="F45" i="21"/>
  <c r="BH45" i="21"/>
  <c r="BL45" i="21"/>
  <c r="T45" i="21"/>
  <c r="BJ45" i="21"/>
  <c r="AS45" i="21"/>
  <c r="AI42" i="18"/>
  <c r="P42" i="18" s="1"/>
  <c r="AK42" i="18" s="1"/>
  <c r="AC76" i="4"/>
  <c r="AB46" i="19" l="1"/>
  <c r="Y46" i="19" s="1"/>
  <c r="AP47" i="19"/>
  <c r="BN45" i="21"/>
  <c r="AG45" i="21"/>
  <c r="BO45" i="21"/>
  <c r="AY45" i="21"/>
  <c r="AI45" i="21" s="1"/>
  <c r="P45" i="21" s="1"/>
  <c r="R45" i="21" s="1"/>
  <c r="BM45" i="21"/>
  <c r="AF45" i="21"/>
  <c r="BO45" i="19"/>
  <c r="AY45" i="19"/>
  <c r="AI45" i="19" s="1"/>
  <c r="BN45" i="19"/>
  <c r="AG45" i="19"/>
  <c r="AB46" i="21"/>
  <c r="Y46" i="21" s="1"/>
  <c r="AP47" i="21"/>
  <c r="BM45" i="19"/>
  <c r="AF45" i="19"/>
  <c r="BG46" i="19" s="1"/>
  <c r="I45" i="19" l="1"/>
  <c r="I45" i="21"/>
  <c r="E45" i="19"/>
  <c r="AJ45" i="19"/>
  <c r="Q45" i="19" s="1"/>
  <c r="E45" i="21"/>
  <c r="AJ45" i="21"/>
  <c r="Q45" i="21" s="1"/>
  <c r="P45" i="19"/>
  <c r="R45" i="19" s="1"/>
  <c r="BG46" i="21"/>
  <c r="AR47" i="21"/>
  <c r="AD46" i="21"/>
  <c r="AA46" i="21" s="1"/>
  <c r="AF46" i="19"/>
  <c r="C46" i="19"/>
  <c r="W46" i="1" s="1"/>
  <c r="C46" i="21"/>
  <c r="BE46" i="1" s="1"/>
  <c r="AF46" i="21"/>
  <c r="K42" i="18"/>
  <c r="R42" i="18"/>
  <c r="BK46" i="19" l="1"/>
  <c r="AL45" i="19"/>
  <c r="AY46" i="21"/>
  <c r="O46" i="21"/>
  <c r="BG46" i="1" s="1"/>
  <c r="BK46" i="21"/>
  <c r="AL45" i="21"/>
  <c r="E46" i="19"/>
  <c r="K45" i="21"/>
  <c r="AK45" i="21"/>
  <c r="B45" i="21" s="1"/>
  <c r="E46" i="21"/>
  <c r="AD46" i="19"/>
  <c r="AA46" i="19" s="1"/>
  <c r="AR47" i="19"/>
  <c r="AV45" i="19"/>
  <c r="K45" i="19"/>
  <c r="W45" i="19" s="1"/>
  <c r="X45" i="19" s="1"/>
  <c r="AK45" i="19"/>
  <c r="B45" i="19" s="1"/>
  <c r="V45" i="1" s="1"/>
  <c r="AR44" i="18"/>
  <c r="AD43" i="18"/>
  <c r="AA43" i="18" s="1"/>
  <c r="AV42" i="18"/>
  <c r="BK43" i="18"/>
  <c r="B42" i="18"/>
  <c r="L42" i="1" s="1"/>
  <c r="F42" i="18"/>
  <c r="W42" i="18" s="1"/>
  <c r="X42" i="18" s="1"/>
  <c r="P42" i="1" s="1"/>
  <c r="AC43" i="18"/>
  <c r="Z43" i="18" s="1"/>
  <c r="AQ44" i="18"/>
  <c r="AU42" i="18"/>
  <c r="BI43" i="18"/>
  <c r="F76" i="4"/>
  <c r="O46" i="19" l="1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Z45" i="1"/>
  <c r="S45" i="19"/>
  <c r="O43" i="18"/>
  <c r="O43" i="1" s="1"/>
  <c r="H43" i="18"/>
  <c r="N43" i="1" s="1"/>
  <c r="AN42" i="18"/>
  <c r="AM42" i="18" s="1"/>
  <c r="Q42" i="1" s="1"/>
  <c r="S42" i="18"/>
  <c r="AB43" i="18"/>
  <c r="Y43" i="18" s="1"/>
  <c r="AP44" i="18"/>
  <c r="BG43" i="18"/>
  <c r="AP78" i="4"/>
  <c r="AB77" i="4"/>
  <c r="H46" i="21" l="1"/>
  <c r="BF46" i="1" s="1"/>
  <c r="AG46" i="21"/>
  <c r="AN45" i="21"/>
  <c r="AM45" i="21" s="1"/>
  <c r="BI45" i="1" s="1"/>
  <c r="BH45" i="1"/>
  <c r="S45" i="21"/>
  <c r="AG46" i="19"/>
  <c r="H46" i="19"/>
  <c r="X46" i="1" s="1"/>
  <c r="AB45" i="1"/>
  <c r="AW45" i="19"/>
  <c r="R42" i="1"/>
  <c r="C43" i="18"/>
  <c r="M43" i="1" s="1"/>
  <c r="AW42" i="18"/>
  <c r="T42" i="18" s="1"/>
  <c r="AD77" i="4"/>
  <c r="BJ45" i="1" l="1"/>
  <c r="AW45" i="21"/>
  <c r="U45" i="21"/>
  <c r="BK45" i="1" s="1"/>
  <c r="EG45" i="1" s="1"/>
  <c r="T45" i="19"/>
  <c r="U45" i="19" s="1"/>
  <c r="AC45" i="1" s="1"/>
  <c r="EE45" i="1" s="1"/>
  <c r="V45" i="19"/>
  <c r="AO46" i="19"/>
  <c r="I46" i="21"/>
  <c r="K46" i="21" s="1"/>
  <c r="I46" i="19"/>
  <c r="K46" i="19" s="1"/>
  <c r="U42" i="18"/>
  <c r="S42" i="1" s="1"/>
  <c r="ED42" i="1" s="1"/>
  <c r="AO43" i="18"/>
  <c r="V42" i="18"/>
  <c r="AQ48" i="21" l="1"/>
  <c r="AC47" i="21"/>
  <c r="Z47" i="21" s="1"/>
  <c r="BJ46" i="19"/>
  <c r="BL46" i="19"/>
  <c r="BH46" i="19"/>
  <c r="AS46" i="19"/>
  <c r="AO46" i="21"/>
  <c r="V45" i="21"/>
  <c r="AQ48" i="19"/>
  <c r="AC47" i="19"/>
  <c r="Z47" i="19" s="1"/>
  <c r="BL43" i="18"/>
  <c r="AY43" i="18" s="1"/>
  <c r="BJ43" i="18"/>
  <c r="AG43" i="18" s="1"/>
  <c r="I43" i="18" s="1"/>
  <c r="BH43" i="18"/>
  <c r="AF43" i="18" s="1"/>
  <c r="E43" i="18" s="1"/>
  <c r="F43" i="18" s="1"/>
  <c r="AS43" i="18"/>
  <c r="BO43" i="18" l="1"/>
  <c r="AU46" i="19"/>
  <c r="BN46" i="19"/>
  <c r="AH46" i="19"/>
  <c r="H47" i="21"/>
  <c r="BF47" i="1" s="1"/>
  <c r="AG47" i="21"/>
  <c r="BH46" i="21"/>
  <c r="BL46" i="21"/>
  <c r="AS46" i="21"/>
  <c r="BJ46" i="21"/>
  <c r="BM46" i="19"/>
  <c r="AE46" i="19"/>
  <c r="AG47" i="19"/>
  <c r="H47" i="19"/>
  <c r="X47" i="1" s="1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BO46" i="21" l="1"/>
  <c r="AX46" i="21"/>
  <c r="BM46" i="21"/>
  <c r="AE46" i="21"/>
  <c r="AI46" i="19"/>
  <c r="P46" i="19" s="1"/>
  <c r="R46" i="19" s="1"/>
  <c r="D46" i="19"/>
  <c r="J46" i="19"/>
  <c r="AJ46" i="19"/>
  <c r="Q46" i="19" s="1"/>
  <c r="BI47" i="19"/>
  <c r="I47" i="19"/>
  <c r="K47" i="19" s="1"/>
  <c r="I47" i="21"/>
  <c r="K47" i="21" s="1"/>
  <c r="BN46" i="21"/>
  <c r="AH46" i="21"/>
  <c r="AU46" i="21"/>
  <c r="AE44" i="18"/>
  <c r="D44" i="18" s="1"/>
  <c r="AJ43" i="18"/>
  <c r="BG44" i="18"/>
  <c r="AI43" i="18"/>
  <c r="C44" i="18"/>
  <c r="M44" i="1" s="1"/>
  <c r="AC77" i="4"/>
  <c r="AL46" i="19" l="1"/>
  <c r="F46" i="19"/>
  <c r="AK46" i="19"/>
  <c r="AC48" i="21"/>
  <c r="Z48" i="21" s="1"/>
  <c r="AQ49" i="21"/>
  <c r="BK47" i="19"/>
  <c r="W46" i="19"/>
  <c r="X46" i="19" s="1"/>
  <c r="AD47" i="19"/>
  <c r="AA47" i="19" s="1"/>
  <c r="AR48" i="19"/>
  <c r="AV46" i="19"/>
  <c r="D46" i="21"/>
  <c r="AI46" i="21"/>
  <c r="P46" i="21" s="1"/>
  <c r="R46" i="21" s="1"/>
  <c r="J46" i="21"/>
  <c r="AJ46" i="21"/>
  <c r="Q46" i="21" s="1"/>
  <c r="BI47" i="21"/>
  <c r="AQ49" i="19"/>
  <c r="AC48" i="19"/>
  <c r="Z48" i="19" s="1"/>
  <c r="P43" i="18"/>
  <c r="AK43" i="18" s="1"/>
  <c r="Q43" i="18"/>
  <c r="AL43" i="18" s="1"/>
  <c r="AV43" i="18"/>
  <c r="B46" i="19" l="1"/>
  <c r="V46" i="1" s="1"/>
  <c r="AL46" i="21"/>
  <c r="F46" i="21"/>
  <c r="AK46" i="21"/>
  <c r="B46" i="21" s="1"/>
  <c r="AG48" i="21"/>
  <c r="I48" i="21" s="1"/>
  <c r="K48" i="21" s="1"/>
  <c r="H48" i="21"/>
  <c r="BF48" i="1" s="1"/>
  <c r="O47" i="19"/>
  <c r="Y47" i="1" s="1"/>
  <c r="Z46" i="1"/>
  <c r="S46" i="19"/>
  <c r="AN46" i="19"/>
  <c r="AM46" i="19" s="1"/>
  <c r="AA46" i="1" s="1"/>
  <c r="AB47" i="19"/>
  <c r="Y47" i="19" s="1"/>
  <c r="AP48" i="19"/>
  <c r="BG47" i="19"/>
  <c r="AG48" i="19"/>
  <c r="I48" i="19" s="1"/>
  <c r="K48" i="19" s="1"/>
  <c r="H48" i="19"/>
  <c r="X48" i="1" s="1"/>
  <c r="BK47" i="21"/>
  <c r="W46" i="21"/>
  <c r="X46" i="21" s="1"/>
  <c r="AV46" i="21"/>
  <c r="AR48" i="21"/>
  <c r="AD47" i="21"/>
  <c r="AA47" i="21" s="1"/>
  <c r="R43" i="18"/>
  <c r="AD44" i="18" s="1"/>
  <c r="AA44" i="18" s="1"/>
  <c r="O44" i="18" s="1"/>
  <c r="O44" i="1" s="1"/>
  <c r="F77" i="4"/>
  <c r="AY47" i="21" l="1"/>
  <c r="O47" i="21"/>
  <c r="BG47" i="1" s="1"/>
  <c r="AR45" i="18"/>
  <c r="AX44" i="18"/>
  <c r="BK44" i="18"/>
  <c r="AN46" i="21"/>
  <c r="AM46" i="21" s="1"/>
  <c r="BI46" i="1" s="1"/>
  <c r="BH46" i="1"/>
  <c r="S46" i="21"/>
  <c r="AF47" i="19"/>
  <c r="C47" i="19"/>
  <c r="W47" i="1" s="1"/>
  <c r="AC49" i="21"/>
  <c r="Z49" i="21" s="1"/>
  <c r="AQ50" i="21"/>
  <c r="BD46" i="1"/>
  <c r="U46" i="21"/>
  <c r="BK46" i="1" s="1"/>
  <c r="EG46" i="1" s="1"/>
  <c r="AQ50" i="19"/>
  <c r="AC49" i="19"/>
  <c r="Z49" i="19" s="1"/>
  <c r="AB46" i="1"/>
  <c r="AW46" i="19"/>
  <c r="AB47" i="21"/>
  <c r="Y47" i="21" s="1"/>
  <c r="AP48" i="21"/>
  <c r="BG47" i="21"/>
  <c r="K43" i="18"/>
  <c r="AU43" i="18" s="1"/>
  <c r="B43" i="18"/>
  <c r="L43" i="1" s="1"/>
  <c r="AP79" i="4"/>
  <c r="AB78" i="4"/>
  <c r="T46" i="19" l="1"/>
  <c r="U46" i="19" s="1"/>
  <c r="AC46" i="1" s="1"/>
  <c r="EE46" i="1" s="1"/>
  <c r="V46" i="19"/>
  <c r="AO47" i="19"/>
  <c r="E47" i="19"/>
  <c r="C47" i="21"/>
  <c r="BE47" i="1" s="1"/>
  <c r="AF47" i="21"/>
  <c r="AW46" i="21"/>
  <c r="T46" i="21" s="1"/>
  <c r="BJ46" i="1"/>
  <c r="H49" i="19"/>
  <c r="X49" i="1" s="1"/>
  <c r="AG49" i="19"/>
  <c r="I49" i="19" s="1"/>
  <c r="K49" i="19" s="1"/>
  <c r="H49" i="21"/>
  <c r="BF49" i="1" s="1"/>
  <c r="AG49" i="21"/>
  <c r="I49" i="21" s="1"/>
  <c r="K49" i="21" s="1"/>
  <c r="AC44" i="18"/>
  <c r="Z44" i="18" s="1"/>
  <c r="AQ45" i="18"/>
  <c r="BI44" i="18"/>
  <c r="W43" i="18"/>
  <c r="X43" i="18" s="1"/>
  <c r="P43" i="1" s="1"/>
  <c r="AD78" i="4"/>
  <c r="AC50" i="21" l="1"/>
  <c r="Z50" i="21" s="1"/>
  <c r="AQ51" i="21"/>
  <c r="AQ51" i="19"/>
  <c r="AC50" i="19"/>
  <c r="Z50" i="19" s="1"/>
  <c r="E47" i="21"/>
  <c r="BL47" i="19"/>
  <c r="BH47" i="19"/>
  <c r="BJ47" i="19"/>
  <c r="AS47" i="19"/>
  <c r="AO47" i="21"/>
  <c r="V46" i="21"/>
  <c r="H44" i="18"/>
  <c r="N44" i="1" s="1"/>
  <c r="AN43" i="18"/>
  <c r="AM43" i="18" s="1"/>
  <c r="Q43" i="1" s="1"/>
  <c r="S43" i="18"/>
  <c r="BM47" i="19" l="1"/>
  <c r="AE47" i="19"/>
  <c r="BO47" i="19"/>
  <c r="AX47" i="19"/>
  <c r="AG50" i="21"/>
  <c r="I50" i="21" s="1"/>
  <c r="H50" i="21"/>
  <c r="BF50" i="1" s="1"/>
  <c r="AG50" i="19"/>
  <c r="I50" i="19" s="1"/>
  <c r="H50" i="19"/>
  <c r="X50" i="1" s="1"/>
  <c r="AU47" i="19"/>
  <c r="BN47" i="19"/>
  <c r="AH47" i="19"/>
  <c r="AS47" i="21"/>
  <c r="BJ47" i="21"/>
  <c r="AU47" i="21" s="1"/>
  <c r="BL47" i="21"/>
  <c r="BH47" i="21"/>
  <c r="R43" i="1"/>
  <c r="T43" i="18"/>
  <c r="AW43" i="18"/>
  <c r="BN47" i="21" l="1"/>
  <c r="AH47" i="21"/>
  <c r="BO47" i="21"/>
  <c r="AX47" i="21"/>
  <c r="J47" i="19"/>
  <c r="BI48" i="19"/>
  <c r="AJ47" i="19"/>
  <c r="Q47" i="19" s="1"/>
  <c r="D47" i="19"/>
  <c r="AI47" i="19"/>
  <c r="P47" i="19" s="1"/>
  <c r="R47" i="19" s="1"/>
  <c r="BM47" i="21"/>
  <c r="AE47" i="21"/>
  <c r="U43" i="18"/>
  <c r="S43" i="1" s="1"/>
  <c r="ED43" i="1" s="1"/>
  <c r="AO44" i="18"/>
  <c r="V43" i="18"/>
  <c r="AC78" i="4"/>
  <c r="AI47" i="21" l="1"/>
  <c r="D47" i="21"/>
  <c r="AL47" i="19"/>
  <c r="BK48" i="19"/>
  <c r="AR49" i="19"/>
  <c r="AD48" i="19"/>
  <c r="AA48" i="19" s="1"/>
  <c r="AV47" i="19"/>
  <c r="J47" i="21"/>
  <c r="BI48" i="21"/>
  <c r="AJ47" i="21"/>
  <c r="Q47" i="21" s="1"/>
  <c r="F47" i="19"/>
  <c r="AK47" i="19"/>
  <c r="B47" i="19" s="1"/>
  <c r="V47" i="1" s="1"/>
  <c r="T44" i="18"/>
  <c r="BH44" i="18"/>
  <c r="BM44" i="18" s="1"/>
  <c r="BL44" i="18"/>
  <c r="BO44" i="18" s="1"/>
  <c r="BJ44" i="18"/>
  <c r="AH44" i="18" s="1"/>
  <c r="J44" i="18" s="1"/>
  <c r="AS44" i="18"/>
  <c r="O48" i="19" l="1"/>
  <c r="Y48" i="1" s="1"/>
  <c r="BN44" i="18"/>
  <c r="AB48" i="19"/>
  <c r="Y48" i="19" s="1"/>
  <c r="AP49" i="19"/>
  <c r="BG48" i="19"/>
  <c r="W47" i="19"/>
  <c r="X47" i="19" s="1"/>
  <c r="AL47" i="21"/>
  <c r="F47" i="21"/>
  <c r="P47" i="21"/>
  <c r="R47" i="21" s="1"/>
  <c r="BK48" i="21" s="1"/>
  <c r="AF44" i="18"/>
  <c r="E44" i="18" s="1"/>
  <c r="AG44" i="18"/>
  <c r="I44" i="18" s="1"/>
  <c r="AY44" i="18"/>
  <c r="AK47" i="21" l="1"/>
  <c r="B47" i="21" s="1"/>
  <c r="BD47" i="1" s="1"/>
  <c r="W47" i="21"/>
  <c r="X47" i="21" s="1"/>
  <c r="AR49" i="21"/>
  <c r="AD48" i="21"/>
  <c r="AA48" i="21" s="1"/>
  <c r="AV47" i="21"/>
  <c r="AV48" i="21" s="1"/>
  <c r="AB48" i="21"/>
  <c r="Y48" i="21" s="1"/>
  <c r="AP49" i="21"/>
  <c r="BG48" i="21"/>
  <c r="AF48" i="19"/>
  <c r="C48" i="19"/>
  <c r="W48" i="1" s="1"/>
  <c r="U47" i="21"/>
  <c r="BK47" i="1" s="1"/>
  <c r="EG47" i="1" s="1"/>
  <c r="AN47" i="19"/>
  <c r="AM47" i="19" s="1"/>
  <c r="AA47" i="1" s="1"/>
  <c r="Z47" i="1"/>
  <c r="S47" i="19"/>
  <c r="AJ44" i="18"/>
  <c r="Q44" i="18" s="1"/>
  <c r="AL44" i="18" s="1"/>
  <c r="AI44" i="18"/>
  <c r="P44" i="18" s="1"/>
  <c r="AK44" i="18" s="1"/>
  <c r="F78" i="4"/>
  <c r="AF48" i="21" l="1"/>
  <c r="C48" i="21"/>
  <c r="BE48" i="1" s="1"/>
  <c r="E48" i="19"/>
  <c r="AW47" i="19"/>
  <c r="AB47" i="1"/>
  <c r="AY48" i="21"/>
  <c r="O48" i="21"/>
  <c r="BG48" i="1" s="1"/>
  <c r="S47" i="21"/>
  <c r="AN47" i="21"/>
  <c r="AM47" i="21" s="1"/>
  <c r="BI47" i="1" s="1"/>
  <c r="BH47" i="1"/>
  <c r="AP80" i="4"/>
  <c r="AB79" i="4"/>
  <c r="AO48" i="19" l="1"/>
  <c r="V47" i="19"/>
  <c r="BJ47" i="1"/>
  <c r="AW47" i="21"/>
  <c r="T47" i="19"/>
  <c r="U47" i="19" s="1"/>
  <c r="AC47" i="1" s="1"/>
  <c r="EE47" i="1" s="1"/>
  <c r="E48" i="21"/>
  <c r="K44" i="18"/>
  <c r="R44" i="18"/>
  <c r="AD79" i="4"/>
  <c r="T47" i="21" l="1"/>
  <c r="V47" i="21"/>
  <c r="AO48" i="21"/>
  <c r="BJ48" i="19"/>
  <c r="AS48" i="19"/>
  <c r="BL48" i="19"/>
  <c r="BH48" i="19"/>
  <c r="AQ46" i="18"/>
  <c r="AC45" i="18"/>
  <c r="Z45" i="18" s="1"/>
  <c r="AU44" i="18"/>
  <c r="BI45" i="18"/>
  <c r="B44" i="18"/>
  <c r="L44" i="1" s="1"/>
  <c r="F44" i="18"/>
  <c r="W44" i="18" s="1"/>
  <c r="X44" i="18" s="1"/>
  <c r="P44" i="1" s="1"/>
  <c r="AD45" i="18"/>
  <c r="AA45" i="18" s="1"/>
  <c r="AR46" i="18"/>
  <c r="AV44" i="18"/>
  <c r="BK45" i="18"/>
  <c r="BM48" i="19" l="1"/>
  <c r="AE48" i="19"/>
  <c r="BO48" i="19"/>
  <c r="AX48" i="19"/>
  <c r="BN48" i="19"/>
  <c r="AH48" i="19"/>
  <c r="BH48" i="21"/>
  <c r="T48" i="21"/>
  <c r="BL48" i="21"/>
  <c r="AS48" i="21"/>
  <c r="BJ48" i="21"/>
  <c r="AU48" i="21"/>
  <c r="AU48" i="19"/>
  <c r="AG45" i="18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BG45" i="18"/>
  <c r="BM48" i="21" l="1"/>
  <c r="AE48" i="21"/>
  <c r="J48" i="19"/>
  <c r="BI49" i="19"/>
  <c r="AJ48" i="19"/>
  <c r="Q48" i="19" s="1"/>
  <c r="BN48" i="21"/>
  <c r="AH48" i="21"/>
  <c r="AI48" i="19"/>
  <c r="P48" i="19" s="1"/>
  <c r="R48" i="19" s="1"/>
  <c r="D48" i="19"/>
  <c r="BO48" i="21"/>
  <c r="AX48" i="21"/>
  <c r="AE45" i="18"/>
  <c r="D45" i="18" s="1"/>
  <c r="AW44" i="18"/>
  <c r="C45" i="18"/>
  <c r="M45" i="1" s="1"/>
  <c r="AK48" i="19" l="1"/>
  <c r="B48" i="19" s="1"/>
  <c r="V48" i="1" s="1"/>
  <c r="F48" i="19"/>
  <c r="AL48" i="19"/>
  <c r="BK49" i="19"/>
  <c r="W48" i="19"/>
  <c r="X48" i="19" s="1"/>
  <c r="AR50" i="19"/>
  <c r="AD49" i="19"/>
  <c r="AA49" i="19" s="1"/>
  <c r="AV48" i="19"/>
  <c r="AV49" i="19" s="1"/>
  <c r="D48" i="21"/>
  <c r="AI48" i="21"/>
  <c r="P48" i="21" s="1"/>
  <c r="R48" i="21" s="1"/>
  <c r="J48" i="21"/>
  <c r="BI49" i="21"/>
  <c r="AJ48" i="21"/>
  <c r="Q48" i="21" s="1"/>
  <c r="U44" i="18"/>
  <c r="S44" i="1" s="1"/>
  <c r="AO45" i="18"/>
  <c r="V44" i="18"/>
  <c r="AC79" i="4"/>
  <c r="ED44" i="1" l="1"/>
  <c r="CJ44" i="1"/>
  <c r="AL48" i="21"/>
  <c r="O49" i="19"/>
  <c r="Y49" i="1" s="1"/>
  <c r="BK49" i="21"/>
  <c r="AR50" i="21"/>
  <c r="AD49" i="21"/>
  <c r="AA49" i="21" s="1"/>
  <c r="AN48" i="19"/>
  <c r="AM48" i="19" s="1"/>
  <c r="AA48" i="1" s="1"/>
  <c r="Z48" i="1"/>
  <c r="S48" i="19"/>
  <c r="F48" i="21"/>
  <c r="AK48" i="21"/>
  <c r="B48" i="21" s="1"/>
  <c r="AP50" i="19"/>
  <c r="AB49" i="19"/>
  <c r="Y49" i="19" s="1"/>
  <c r="BG49" i="19"/>
  <c r="BL45" i="18"/>
  <c r="BO45" i="18" s="1"/>
  <c r="BJ45" i="18"/>
  <c r="BN45" i="18" s="1"/>
  <c r="BH45" i="18"/>
  <c r="BM45" i="18" s="1"/>
  <c r="AS45" i="18"/>
  <c r="AW48" i="19" l="1"/>
  <c r="T48" i="19" s="1"/>
  <c r="U48" i="19" s="1"/>
  <c r="AC48" i="1" s="1"/>
  <c r="EE48" i="1" s="1"/>
  <c r="AB48" i="1"/>
  <c r="AP50" i="21"/>
  <c r="AB49" i="21"/>
  <c r="Y49" i="21" s="1"/>
  <c r="BG49" i="21"/>
  <c r="W48" i="21"/>
  <c r="X48" i="21" s="1"/>
  <c r="AF49" i="19"/>
  <c r="C49" i="19"/>
  <c r="W49" i="1" s="1"/>
  <c r="AY49" i="21"/>
  <c r="O49" i="21"/>
  <c r="BG49" i="1" s="1"/>
  <c r="BD48" i="1"/>
  <c r="AF45" i="18"/>
  <c r="E45" i="18" s="1"/>
  <c r="AH45" i="18"/>
  <c r="J45" i="18" s="1"/>
  <c r="K45" i="18"/>
  <c r="AC46" i="18" s="1"/>
  <c r="Z46" i="18" s="1"/>
  <c r="AY45" i="18"/>
  <c r="F79" i="4"/>
  <c r="C49" i="21" l="1"/>
  <c r="BE49" i="1" s="1"/>
  <c r="AF49" i="21"/>
  <c r="E49" i="19"/>
  <c r="AI45" i="18"/>
  <c r="P45" i="18" s="1"/>
  <c r="AK45" i="18" s="1"/>
  <c r="AU45" i="18"/>
  <c r="BH48" i="1"/>
  <c r="S48" i="21"/>
  <c r="AN48" i="21"/>
  <c r="AM48" i="21" s="1"/>
  <c r="BI48" i="1" s="1"/>
  <c r="V48" i="19"/>
  <c r="AO49" i="19"/>
  <c r="AQ47" i="18"/>
  <c r="AG46" i="18"/>
  <c r="I46" i="18" s="1"/>
  <c r="H46" i="18"/>
  <c r="N46" i="1" s="1"/>
  <c r="AJ45" i="18"/>
  <c r="Q45" i="18" s="1"/>
  <c r="AL45" i="18" s="1"/>
  <c r="BI46" i="18"/>
  <c r="AP81" i="4"/>
  <c r="AB80" i="4"/>
  <c r="AS49" i="19" l="1"/>
  <c r="T49" i="19"/>
  <c r="BH49" i="19"/>
  <c r="BJ49" i="19"/>
  <c r="BL49" i="19"/>
  <c r="AU49" i="19"/>
  <c r="E49" i="21"/>
  <c r="AW48" i="21"/>
  <c r="BJ48" i="1"/>
  <c r="U48" i="21"/>
  <c r="BK48" i="1" s="1"/>
  <c r="EG48" i="1" s="1"/>
  <c r="AD80" i="4"/>
  <c r="BO49" i="19" l="1"/>
  <c r="AX49" i="19"/>
  <c r="BN49" i="19"/>
  <c r="AH49" i="19"/>
  <c r="BM49" i="19"/>
  <c r="AE49" i="19"/>
  <c r="V48" i="21"/>
  <c r="AO49" i="21"/>
  <c r="R45" i="18"/>
  <c r="D49" i="19" l="1"/>
  <c r="AI49" i="19"/>
  <c r="P49" i="19" s="1"/>
  <c r="R49" i="19" s="1"/>
  <c r="BI50" i="19"/>
  <c r="J49" i="19"/>
  <c r="AJ49" i="19"/>
  <c r="Q49" i="19" s="1"/>
  <c r="BH49" i="21"/>
  <c r="AS49" i="21"/>
  <c r="BL49" i="21"/>
  <c r="BJ49" i="21"/>
  <c r="AU49" i="21" s="1"/>
  <c r="AD46" i="18"/>
  <c r="AA46" i="18" s="1"/>
  <c r="AR47" i="18"/>
  <c r="AV45" i="18"/>
  <c r="BK46" i="18"/>
  <c r="B45" i="18"/>
  <c r="L45" i="1" s="1"/>
  <c r="F45" i="18"/>
  <c r="W45" i="18" s="1"/>
  <c r="X45" i="18" s="1"/>
  <c r="P45" i="1" s="1"/>
  <c r="AL49" i="19" l="1"/>
  <c r="BM49" i="21"/>
  <c r="AE49" i="21"/>
  <c r="BN49" i="21"/>
  <c r="AH49" i="21"/>
  <c r="BK50" i="19"/>
  <c r="AR51" i="19"/>
  <c r="AD50" i="19"/>
  <c r="AA50" i="19" s="1"/>
  <c r="BO49" i="21"/>
  <c r="AX49" i="21"/>
  <c r="F49" i="19"/>
  <c r="W49" i="19" s="1"/>
  <c r="X49" i="19" s="1"/>
  <c r="AK49" i="19"/>
  <c r="B49" i="19" s="1"/>
  <c r="AN45" i="18"/>
  <c r="AM45" i="18" s="1"/>
  <c r="Q45" i="1" s="1"/>
  <c r="S45" i="18"/>
  <c r="O46" i="18"/>
  <c r="O46" i="1" s="1"/>
  <c r="AP47" i="18"/>
  <c r="AB46" i="18"/>
  <c r="Y46" i="18" s="1"/>
  <c r="BG46" i="18"/>
  <c r="AC80" i="4"/>
  <c r="AN49" i="19" l="1"/>
  <c r="AM49" i="19" s="1"/>
  <c r="AA49" i="1" s="1"/>
  <c r="Z49" i="1"/>
  <c r="S49" i="19"/>
  <c r="BI50" i="21"/>
  <c r="J49" i="21"/>
  <c r="AJ49" i="21"/>
  <c r="Q49" i="21" s="1"/>
  <c r="O50" i="19"/>
  <c r="Y50" i="1" s="1"/>
  <c r="AP51" i="19"/>
  <c r="AB50" i="19"/>
  <c r="Y50" i="19" s="1"/>
  <c r="BG50" i="19"/>
  <c r="AI49" i="21"/>
  <c r="P49" i="21" s="1"/>
  <c r="R49" i="21" s="1"/>
  <c r="D49" i="21"/>
  <c r="V49" i="1"/>
  <c r="U49" i="19"/>
  <c r="R45" i="1"/>
  <c r="AW45" i="18"/>
  <c r="T45" i="18" s="1"/>
  <c r="C46" i="18"/>
  <c r="M46" i="1" s="1"/>
  <c r="AF50" i="19" l="1"/>
  <c r="C50" i="19"/>
  <c r="W50" i="1" s="1"/>
  <c r="AL49" i="21"/>
  <c r="AC49" i="1"/>
  <c r="CK49" i="1" s="1"/>
  <c r="F49" i="21"/>
  <c r="AK49" i="21"/>
  <c r="AW49" i="19"/>
  <c r="AB49" i="1"/>
  <c r="BK50" i="21"/>
  <c r="AV49" i="21"/>
  <c r="AV50" i="21" s="1"/>
  <c r="AD50" i="21"/>
  <c r="AA50" i="21" s="1"/>
  <c r="AR51" i="21"/>
  <c r="U45" i="18"/>
  <c r="S45" i="1" s="1"/>
  <c r="ED45" i="1" s="1"/>
  <c r="AO46" i="18"/>
  <c r="AS46" i="18" s="1"/>
  <c r="V45" i="18"/>
  <c r="AP51" i="21" l="1"/>
  <c r="AB50" i="21"/>
  <c r="Y50" i="21" s="1"/>
  <c r="BG50" i="21"/>
  <c r="W49" i="21"/>
  <c r="X49" i="21" s="1"/>
  <c r="EE49" i="1"/>
  <c r="AO50" i="19"/>
  <c r="V49" i="19"/>
  <c r="E50" i="19"/>
  <c r="AY50" i="21"/>
  <c r="O50" i="21"/>
  <c r="BG50" i="1" s="1"/>
  <c r="B49" i="21"/>
  <c r="BD49" i="1" s="1"/>
  <c r="BJ46" i="18"/>
  <c r="BN46" i="18" s="1"/>
  <c r="BL46" i="18"/>
  <c r="BH46" i="18"/>
  <c r="AF46" i="18"/>
  <c r="E46" i="18" s="1"/>
  <c r="AY46" i="18"/>
  <c r="F80" i="4"/>
  <c r="AF50" i="21" l="1"/>
  <c r="C50" i="21"/>
  <c r="BE50" i="1" s="1"/>
  <c r="F50" i="19"/>
  <c r="BJ50" i="19"/>
  <c r="AS50" i="19"/>
  <c r="BL50" i="19"/>
  <c r="BH50" i="19"/>
  <c r="AN49" i="21"/>
  <c r="AM49" i="21" s="1"/>
  <c r="BI49" i="1" s="1"/>
  <c r="BH49" i="1"/>
  <c r="S49" i="21"/>
  <c r="AX46" i="18"/>
  <c r="BO46" i="18"/>
  <c r="AE46" i="18"/>
  <c r="D46" i="18" s="1"/>
  <c r="BM46" i="18"/>
  <c r="AH46" i="18"/>
  <c r="J46" i="18" s="1"/>
  <c r="K46" i="18"/>
  <c r="AC47" i="18" s="1"/>
  <c r="Z47" i="18" s="1"/>
  <c r="AP82" i="4"/>
  <c r="AB81" i="4"/>
  <c r="AJ46" i="18" l="1"/>
  <c r="Q46" i="18" s="1"/>
  <c r="AL46" i="18" s="1"/>
  <c r="BN50" i="19"/>
  <c r="AH50" i="19"/>
  <c r="AW49" i="21"/>
  <c r="BJ49" i="1"/>
  <c r="T49" i="21"/>
  <c r="U49" i="21" s="1"/>
  <c r="AB51" i="19"/>
  <c r="Y51" i="19" s="1"/>
  <c r="AP52" i="19"/>
  <c r="AU46" i="18"/>
  <c r="BM50" i="19"/>
  <c r="AE50" i="19"/>
  <c r="BO50" i="19"/>
  <c r="AX50" i="19"/>
  <c r="E50" i="21"/>
  <c r="AI46" i="18"/>
  <c r="P46" i="18" s="1"/>
  <c r="AK46" i="18" s="1"/>
  <c r="BI47" i="18"/>
  <c r="AQ48" i="18"/>
  <c r="H47" i="18"/>
  <c r="N47" i="1" s="1"/>
  <c r="AD81" i="4"/>
  <c r="AI50" i="19" l="1"/>
  <c r="D50" i="19"/>
  <c r="BG51" i="19"/>
  <c r="BK49" i="1"/>
  <c r="CM49" i="1" s="1"/>
  <c r="R46" i="18"/>
  <c r="AV46" i="18" s="1"/>
  <c r="V49" i="21"/>
  <c r="AO50" i="21"/>
  <c r="J50" i="19"/>
  <c r="AJ50" i="19"/>
  <c r="Q50" i="19" s="1"/>
  <c r="R50" i="19" s="1"/>
  <c r="F50" i="21"/>
  <c r="C51" i="19"/>
  <c r="W51" i="1" s="1"/>
  <c r="AE51" i="19"/>
  <c r="AD47" i="18" l="1"/>
  <c r="AA47" i="18" s="1"/>
  <c r="O47" i="18" s="1"/>
  <c r="O47" i="1" s="1"/>
  <c r="AR48" i="18"/>
  <c r="BK47" i="18"/>
  <c r="EG49" i="1"/>
  <c r="AB51" i="21"/>
  <c r="Y51" i="21" s="1"/>
  <c r="AP52" i="21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T50" i="21"/>
  <c r="BJ50" i="21"/>
  <c r="BL50" i="21"/>
  <c r="BH50" i="21"/>
  <c r="D51" i="19"/>
  <c r="AV47" i="18"/>
  <c r="B46" i="18"/>
  <c r="L46" i="1" s="1"/>
  <c r="F46" i="18"/>
  <c r="BM50" i="21" l="1"/>
  <c r="AE50" i="21"/>
  <c r="AQ52" i="19"/>
  <c r="AC51" i="19"/>
  <c r="Z51" i="19" s="1"/>
  <c r="BI51" i="19"/>
  <c r="AU50" i="19"/>
  <c r="BO50" i="21"/>
  <c r="AX50" i="21"/>
  <c r="AE51" i="21"/>
  <c r="C51" i="21"/>
  <c r="BE51" i="1" s="1"/>
  <c r="Z50" i="1"/>
  <c r="AN50" i="19"/>
  <c r="AM50" i="19" s="1"/>
  <c r="AA50" i="1" s="1"/>
  <c r="BN50" i="21"/>
  <c r="AH50" i="21"/>
  <c r="O51" i="19"/>
  <c r="Y51" i="1" s="1"/>
  <c r="B50" i="19"/>
  <c r="V50" i="1" s="1"/>
  <c r="AP48" i="18"/>
  <c r="AB47" i="18"/>
  <c r="Y47" i="18" s="1"/>
  <c r="BG47" i="18"/>
  <c r="W46" i="18"/>
  <c r="X46" i="18" s="1"/>
  <c r="P46" i="1" s="1"/>
  <c r="AC81" i="4"/>
  <c r="J50" i="21" l="1"/>
  <c r="AJ50" i="21"/>
  <c r="Q50" i="21" s="1"/>
  <c r="R50" i="21" s="1"/>
  <c r="H51" i="19"/>
  <c r="X51" i="1" s="1"/>
  <c r="AH51" i="19"/>
  <c r="J51" i="19" s="1"/>
  <c r="K51" i="19" s="1"/>
  <c r="D51" i="21"/>
  <c r="S50" i="19"/>
  <c r="D50" i="21"/>
  <c r="BG51" i="21"/>
  <c r="AI50" i="21"/>
  <c r="C47" i="18"/>
  <c r="M47" i="1" s="1"/>
  <c r="AN46" i="18"/>
  <c r="AM46" i="18" s="1"/>
  <c r="Q46" i="1" s="1"/>
  <c r="S46" i="18"/>
  <c r="AQ53" i="19" l="1"/>
  <c r="AC52" i="19"/>
  <c r="Z52" i="19" s="1"/>
  <c r="H52" i="19" s="1"/>
  <c r="X52" i="1" s="1"/>
  <c r="P50" i="21"/>
  <c r="AK50" i="21" s="1"/>
  <c r="BK51" i="21"/>
  <c r="K50" i="21"/>
  <c r="AL50" i="21"/>
  <c r="AB50" i="1"/>
  <c r="AW50" i="19"/>
  <c r="T50" i="19" s="1"/>
  <c r="U50" i="19" s="1"/>
  <c r="AD51" i="21"/>
  <c r="AA51" i="21" s="1"/>
  <c r="AR52" i="21"/>
  <c r="R46" i="1"/>
  <c r="AW46" i="18"/>
  <c r="T46" i="18" s="1"/>
  <c r="F81" i="4"/>
  <c r="B50" i="21" l="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EE50" i="1" s="1"/>
  <c r="AO51" i="19"/>
  <c r="V50" i="19"/>
  <c r="U46" i="18"/>
  <c r="S46" i="1" s="1"/>
  <c r="ED46" i="1" s="1"/>
  <c r="AO47" i="18"/>
  <c r="V46" i="18"/>
  <c r="AP83" i="4"/>
  <c r="AB82" i="4"/>
  <c r="BH50" i="1" l="1"/>
  <c r="AN50" i="21"/>
  <c r="AM50" i="21" s="1"/>
  <c r="BI50" i="1" s="1"/>
  <c r="S50" i="21"/>
  <c r="AH51" i="21"/>
  <c r="J51" i="21" s="1"/>
  <c r="K51" i="21" s="1"/>
  <c r="H51" i="21"/>
  <c r="BF51" i="1" s="1"/>
  <c r="BL51" i="19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AD82" i="4"/>
  <c r="AC52" i="21" l="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H52" i="21" l="1"/>
  <c r="BF52" i="1" s="1"/>
  <c r="J52" i="21"/>
  <c r="BK50" i="1"/>
  <c r="EG50" i="1" s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AL51" i="19" l="1"/>
  <c r="F51" i="19"/>
  <c r="AD52" i="19"/>
  <c r="AA52" i="19" s="1"/>
  <c r="AR53" i="19"/>
  <c r="AV51" i="19"/>
  <c r="BK52" i="19"/>
  <c r="AK51" i="19"/>
  <c r="B51" i="19" s="1"/>
  <c r="V51" i="1" s="1"/>
  <c r="BJ51" i="21"/>
  <c r="AU51" i="21" s="1"/>
  <c r="BH51" i="21"/>
  <c r="AS51" i="21"/>
  <c r="BL51" i="21"/>
  <c r="H48" i="18"/>
  <c r="N48" i="1" s="1"/>
  <c r="AC82" i="4"/>
  <c r="O52" i="19" l="1"/>
  <c r="Y52" i="1" s="1"/>
  <c r="AP53" i="19"/>
  <c r="AB52" i="19"/>
  <c r="Y52" i="19" s="1"/>
  <c r="W51" i="19"/>
  <c r="X51" i="19" s="1"/>
  <c r="BG52" i="19"/>
  <c r="BM51" i="21"/>
  <c r="AF51" i="21"/>
  <c r="BN51" i="21"/>
  <c r="AG51" i="21"/>
  <c r="BO51" i="21"/>
  <c r="AY51" i="21"/>
  <c r="AI51" i="21" s="1"/>
  <c r="R47" i="18"/>
  <c r="AE52" i="19" l="1"/>
  <c r="D52" i="19" s="1"/>
  <c r="F52" i="19" s="1"/>
  <c r="C52" i="19"/>
  <c r="W52" i="1" s="1"/>
  <c r="Z51" i="1"/>
  <c r="S51" i="19"/>
  <c r="AN51" i="19"/>
  <c r="AM51" i="19" s="1"/>
  <c r="AA51" i="1" s="1"/>
  <c r="BI52" i="21"/>
  <c r="I51" i="21"/>
  <c r="P51" i="21"/>
  <c r="E51" i="21"/>
  <c r="F51" i="21" s="1"/>
  <c r="BG52" i="21" s="1"/>
  <c r="AJ51" i="21"/>
  <c r="Q51" i="21" s="1"/>
  <c r="R51" i="21" s="1"/>
  <c r="AD48" i="18"/>
  <c r="AA48" i="18" s="1"/>
  <c r="AR49" i="18"/>
  <c r="BK48" i="18"/>
  <c r="B47" i="18"/>
  <c r="L47" i="1" s="1"/>
  <c r="F47" i="18"/>
  <c r="AR53" i="21" l="1"/>
  <c r="AD52" i="21"/>
  <c r="AA52" i="21" s="1"/>
  <c r="AV51" i="21"/>
  <c r="AP53" i="21"/>
  <c r="AB52" i="21"/>
  <c r="Y52" i="21" s="1"/>
  <c r="W51" i="21"/>
  <c r="X51" i="21" s="1"/>
  <c r="AW51" i="19"/>
  <c r="T51" i="19" s="1"/>
  <c r="U51" i="19" s="1"/>
  <c r="AC51" i="1" s="1"/>
  <c r="EE51" i="1" s="1"/>
  <c r="AB51" i="1"/>
  <c r="AB53" i="19"/>
  <c r="Y53" i="19" s="1"/>
  <c r="AP54" i="19"/>
  <c r="BK52" i="21"/>
  <c r="AL51" i="21"/>
  <c r="AK51" i="21"/>
  <c r="W47" i="18"/>
  <c r="X47" i="18" s="1"/>
  <c r="O48" i="18"/>
  <c r="O48" i="1" s="1"/>
  <c r="AP49" i="18"/>
  <c r="AB48" i="18"/>
  <c r="Y48" i="18" s="1"/>
  <c r="BG48" i="18"/>
  <c r="F82" i="4"/>
  <c r="O52" i="21" l="1"/>
  <c r="BG52" i="1" s="1"/>
  <c r="AX52" i="21"/>
  <c r="S51" i="21"/>
  <c r="AN51" i="21"/>
  <c r="AM51" i="21" s="1"/>
  <c r="BI51" i="1" s="1"/>
  <c r="BH51" i="1"/>
  <c r="AE52" i="21"/>
  <c r="D52" i="21" s="1"/>
  <c r="F52" i="21" s="1"/>
  <c r="C52" i="21"/>
  <c r="BE52" i="1" s="1"/>
  <c r="B51" i="21"/>
  <c r="AF53" i="19"/>
  <c r="E53" i="19" s="1"/>
  <c r="C53" i="19"/>
  <c r="W53" i="1" s="1"/>
  <c r="AO52" i="19"/>
  <c r="V51" i="19"/>
  <c r="AN47" i="18"/>
  <c r="AM47" i="18" s="1"/>
  <c r="Q47" i="1" s="1"/>
  <c r="P47" i="1"/>
  <c r="S47" i="18"/>
  <c r="C48" i="18"/>
  <c r="M48" i="1" s="1"/>
  <c r="AP84" i="4"/>
  <c r="AB83" i="4"/>
  <c r="AP54" i="21" l="1"/>
  <c r="AB53" i="21"/>
  <c r="Y53" i="21" s="1"/>
  <c r="BJ51" i="1"/>
  <c r="AW51" i="21"/>
  <c r="BD51" i="1"/>
  <c r="U51" i="21"/>
  <c r="BK51" i="1" s="1"/>
  <c r="EG51" i="1" s="1"/>
  <c r="BL52" i="19"/>
  <c r="AS52" i="19"/>
  <c r="BJ52" i="19"/>
  <c r="BH52" i="19"/>
  <c r="R47" i="1"/>
  <c r="AW47" i="18"/>
  <c r="T47" i="18" s="1"/>
  <c r="AD83" i="4"/>
  <c r="V51" i="21" l="1"/>
  <c r="AO52" i="21"/>
  <c r="T51" i="21"/>
  <c r="C53" i="21"/>
  <c r="BE53" i="1" s="1"/>
  <c r="AF53" i="21"/>
  <c r="E53" i="21" s="1"/>
  <c r="BM52" i="19"/>
  <c r="AF52" i="19"/>
  <c r="AG52" i="19"/>
  <c r="BN52" i="19"/>
  <c r="BO52" i="19"/>
  <c r="AY52" i="19"/>
  <c r="AI52" i="19" s="1"/>
  <c r="U47" i="18"/>
  <c r="S47" i="1" s="1"/>
  <c r="ED47" i="1" s="1"/>
  <c r="AO48" i="18"/>
  <c r="V47" i="18"/>
  <c r="BL52" i="21" l="1"/>
  <c r="BJ52" i="21"/>
  <c r="AS52" i="21"/>
  <c r="BH52" i="21"/>
  <c r="P52" i="19"/>
  <c r="R52" i="19" s="1"/>
  <c r="I52" i="19"/>
  <c r="E52" i="19"/>
  <c r="AJ52" i="19"/>
  <c r="Q52" i="19" s="1"/>
  <c r="BG53" i="19"/>
  <c r="BJ48" i="18"/>
  <c r="AH48" i="18" s="1"/>
  <c r="J48" i="18" s="1"/>
  <c r="BL48" i="18"/>
  <c r="AX48" i="18" s="1"/>
  <c r="BH48" i="18"/>
  <c r="AE48" i="18" s="1"/>
  <c r="D48" i="18" s="1"/>
  <c r="AS48" i="18"/>
  <c r="BM52" i="21" l="1"/>
  <c r="AF52" i="21"/>
  <c r="BN52" i="21"/>
  <c r="AG52" i="21"/>
  <c r="AY52" i="21"/>
  <c r="AI52" i="21" s="1"/>
  <c r="P52" i="21" s="1"/>
  <c r="R52" i="21" s="1"/>
  <c r="BO52" i="21"/>
  <c r="AK52" i="19"/>
  <c r="K52" i="19"/>
  <c r="AL52" i="19"/>
  <c r="BK53" i="19"/>
  <c r="AD53" i="19"/>
  <c r="AA53" i="19" s="1"/>
  <c r="AR54" i="19"/>
  <c r="AV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D53" i="21" l="1"/>
  <c r="AA53" i="21" s="1"/>
  <c r="AR54" i="21"/>
  <c r="AV52" i="21"/>
  <c r="I52" i="21"/>
  <c r="AJ52" i="21"/>
  <c r="Q52" i="21" s="1"/>
  <c r="BG53" i="21"/>
  <c r="E52" i="21"/>
  <c r="O53" i="19"/>
  <c r="Y53" i="1" s="1"/>
  <c r="AC53" i="19"/>
  <c r="Z53" i="19" s="1"/>
  <c r="AQ54" i="19"/>
  <c r="AU52" i="19"/>
  <c r="AU53" i="19" s="1"/>
  <c r="W52" i="19"/>
  <c r="X52" i="19" s="1"/>
  <c r="BI53" i="19"/>
  <c r="B52" i="19"/>
  <c r="V52" i="1" s="1"/>
  <c r="AC49" i="18"/>
  <c r="Z49" i="18" s="1"/>
  <c r="AQ50" i="18"/>
  <c r="AK48" i="18"/>
  <c r="AJ48" i="18"/>
  <c r="BI49" i="18"/>
  <c r="AC83" i="4"/>
  <c r="AL52" i="21" l="1"/>
  <c r="AY53" i="21"/>
  <c r="O53" i="21"/>
  <c r="BG53" i="1" s="1"/>
  <c r="AK52" i="21"/>
  <c r="B52" i="21" s="1"/>
  <c r="K52" i="21"/>
  <c r="BK53" i="21"/>
  <c r="AG53" i="19"/>
  <c r="H53" i="19"/>
  <c r="X53" i="1" s="1"/>
  <c r="AN52" i="19"/>
  <c r="AM52" i="19" s="1"/>
  <c r="AA52" i="1" s="1"/>
  <c r="Z52" i="1"/>
  <c r="S52" i="19"/>
  <c r="H49" i="18"/>
  <c r="N49" i="1" s="1"/>
  <c r="Q48" i="18"/>
  <c r="AL48" i="18" s="1"/>
  <c r="R48" i="18"/>
  <c r="AD49" i="18" s="1"/>
  <c r="AA49" i="18" s="1"/>
  <c r="F48" i="18"/>
  <c r="BD52" i="1" l="1"/>
  <c r="U52" i="21"/>
  <c r="BK52" i="1" s="1"/>
  <c r="EG52" i="1" s="1"/>
  <c r="AC53" i="21"/>
  <c r="Z53" i="21" s="1"/>
  <c r="AQ54" i="21"/>
  <c r="AU52" i="21"/>
  <c r="AU53" i="21" s="1"/>
  <c r="W52" i="21"/>
  <c r="X52" i="21" s="1"/>
  <c r="BI53" i="21"/>
  <c r="AB52" i="1"/>
  <c r="AW52" i="19"/>
  <c r="T52" i="19" s="1"/>
  <c r="U52" i="19" s="1"/>
  <c r="AC52" i="1" s="1"/>
  <c r="EE52" i="1" s="1"/>
  <c r="I53" i="19"/>
  <c r="K53" i="19" s="1"/>
  <c r="B48" i="18"/>
  <c r="L48" i="1" s="1"/>
  <c r="W48" i="18"/>
  <c r="X48" i="18" s="1"/>
  <c r="AV48" i="18"/>
  <c r="AR50" i="18"/>
  <c r="BK49" i="18"/>
  <c r="O49" i="18"/>
  <c r="O49" i="1" s="1"/>
  <c r="AP50" i="18"/>
  <c r="AB49" i="18"/>
  <c r="Y49" i="18" s="1"/>
  <c r="BG49" i="18"/>
  <c r="F83" i="4"/>
  <c r="H53" i="21" l="1"/>
  <c r="BF53" i="1" s="1"/>
  <c r="AG53" i="21"/>
  <c r="BH52" i="1"/>
  <c r="S52" i="21"/>
  <c r="AN52" i="21"/>
  <c r="AM52" i="21" s="1"/>
  <c r="BI52" i="1" s="1"/>
  <c r="AC54" i="19"/>
  <c r="Z54" i="19" s="1"/>
  <c r="AQ55" i="19"/>
  <c r="V52" i="19"/>
  <c r="AO53" i="19"/>
  <c r="S48" i="18"/>
  <c r="AW48" i="18" s="1"/>
  <c r="AN48" i="18"/>
  <c r="AM48" i="18" s="1"/>
  <c r="Q48" i="1" s="1"/>
  <c r="P48" i="1"/>
  <c r="AV49" i="18"/>
  <c r="C49" i="18"/>
  <c r="M49" i="1" s="1"/>
  <c r="AP85" i="4"/>
  <c r="AB84" i="4"/>
  <c r="BJ52" i="1" l="1"/>
  <c r="AW52" i="21"/>
  <c r="T52" i="21" s="1"/>
  <c r="I53" i="21"/>
  <c r="K53" i="21" s="1"/>
  <c r="BJ53" i="19"/>
  <c r="BH53" i="19"/>
  <c r="BL53" i="19"/>
  <c r="AS53" i="19"/>
  <c r="AG54" i="19"/>
  <c r="I54" i="19" s="1"/>
  <c r="K54" i="19" s="1"/>
  <c r="H54" i="19"/>
  <c r="X54" i="1" s="1"/>
  <c r="AO49" i="18"/>
  <c r="R48" i="1"/>
  <c r="T48" i="18"/>
  <c r="U48" i="18" s="1"/>
  <c r="S48" i="1" s="1"/>
  <c r="ED48" i="1" s="1"/>
  <c r="V48" i="18"/>
  <c r="AD84" i="4"/>
  <c r="AC54" i="21" l="1"/>
  <c r="Z54" i="21" s="1"/>
  <c r="AQ55" i="21"/>
  <c r="AO53" i="21"/>
  <c r="V52" i="21"/>
  <c r="AC55" i="19"/>
  <c r="Z55" i="19" s="1"/>
  <c r="AQ56" i="19"/>
  <c r="AY53" i="19"/>
  <c r="BO53" i="19"/>
  <c r="BM53" i="19"/>
  <c r="AE53" i="19"/>
  <c r="BN53" i="19"/>
  <c r="AH53" i="19"/>
  <c r="T49" i="18"/>
  <c r="BJ49" i="18"/>
  <c r="AG49" i="18" s="1"/>
  <c r="I49" i="18" s="1"/>
  <c r="BH49" i="18"/>
  <c r="AE49" i="18" s="1"/>
  <c r="D49" i="18" s="1"/>
  <c r="BL49" i="18"/>
  <c r="AX49" i="18" s="1"/>
  <c r="AS49" i="18"/>
  <c r="H54" i="21" l="1"/>
  <c r="BF54" i="1" s="1"/>
  <c r="AG54" i="21"/>
  <c r="BH53" i="21"/>
  <c r="T53" i="21"/>
  <c r="BJ53" i="21"/>
  <c r="AS53" i="21"/>
  <c r="BL53" i="21"/>
  <c r="AJ53" i="19"/>
  <c r="Q53" i="19" s="1"/>
  <c r="J53" i="19"/>
  <c r="BI54" i="19"/>
  <c r="D53" i="19"/>
  <c r="AI53" i="19"/>
  <c r="H55" i="19"/>
  <c r="X55" i="1" s="1"/>
  <c r="AG55" i="19"/>
  <c r="I55" i="19" s="1"/>
  <c r="K55" i="19" s="1"/>
  <c r="BO49" i="18"/>
  <c r="BM49" i="18"/>
  <c r="BN49" i="18"/>
  <c r="AF49" i="18"/>
  <c r="E49" i="18" s="1"/>
  <c r="AH49" i="18"/>
  <c r="AY49" i="18"/>
  <c r="AL53" i="19" l="1"/>
  <c r="BN53" i="21"/>
  <c r="AH53" i="21"/>
  <c r="AE53" i="21"/>
  <c r="BM53" i="21"/>
  <c r="I54" i="21"/>
  <c r="K54" i="21" s="1"/>
  <c r="AX53" i="21"/>
  <c r="BO53" i="21"/>
  <c r="P53" i="19"/>
  <c r="R53" i="19" s="1"/>
  <c r="BK54" i="19" s="1"/>
  <c r="F53" i="19"/>
  <c r="AC56" i="19"/>
  <c r="Z56" i="19" s="1"/>
  <c r="AQ57" i="19"/>
  <c r="AI49" i="18"/>
  <c r="P49" i="18" s="1"/>
  <c r="AK49" i="18" s="1"/>
  <c r="K49" i="18"/>
  <c r="AC50" i="18" s="1"/>
  <c r="Z50" i="18" s="1"/>
  <c r="J49" i="18"/>
  <c r="AJ49" i="18"/>
  <c r="Q49" i="18" s="1"/>
  <c r="AC84" i="4"/>
  <c r="AK53" i="19" l="1"/>
  <c r="B53" i="19" s="1"/>
  <c r="V53" i="1" s="1"/>
  <c r="AC55" i="21"/>
  <c r="Z55" i="21" s="1"/>
  <c r="AQ56" i="21"/>
  <c r="D53" i="21"/>
  <c r="F53" i="21" s="1"/>
  <c r="BG54" i="21" s="1"/>
  <c r="AI53" i="21"/>
  <c r="J53" i="21"/>
  <c r="AJ53" i="21"/>
  <c r="Q53" i="21" s="1"/>
  <c r="BI54" i="21"/>
  <c r="H56" i="19"/>
  <c r="X56" i="1" s="1"/>
  <c r="AG56" i="19"/>
  <c r="I56" i="19" s="1"/>
  <c r="K56" i="19" s="1"/>
  <c r="AB54" i="19"/>
  <c r="Y54" i="19" s="1"/>
  <c r="AP55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AB54" i="21" l="1"/>
  <c r="Y54" i="21" s="1"/>
  <c r="AP55" i="21"/>
  <c r="H55" i="21"/>
  <c r="BF55" i="1" s="1"/>
  <c r="AG55" i="21"/>
  <c r="AL53" i="21"/>
  <c r="P53" i="21"/>
  <c r="AF54" i="19"/>
  <c r="C54" i="19"/>
  <c r="W54" i="1" s="1"/>
  <c r="O54" i="19"/>
  <c r="Y54" i="1" s="1"/>
  <c r="AQ58" i="19"/>
  <c r="AC57" i="19"/>
  <c r="Z57" i="19" s="1"/>
  <c r="AN53" i="19"/>
  <c r="AM53" i="19" s="1"/>
  <c r="AA53" i="1" s="1"/>
  <c r="Z53" i="1"/>
  <c r="S53" i="19"/>
  <c r="R49" i="18"/>
  <c r="C54" i="21" l="1"/>
  <c r="BE54" i="1" s="1"/>
  <c r="AF54" i="21"/>
  <c r="AK53" i="21"/>
  <c r="B53" i="21" s="1"/>
  <c r="R53" i="21"/>
  <c r="I55" i="21"/>
  <c r="K55" i="21" s="1"/>
  <c r="H57" i="19"/>
  <c r="X57" i="1" s="1"/>
  <c r="AG57" i="19"/>
  <c r="I57" i="19" s="1"/>
  <c r="K57" i="19" s="1"/>
  <c r="AB53" i="1"/>
  <c r="AW53" i="19"/>
  <c r="T53" i="19" s="1"/>
  <c r="U53" i="19" s="1"/>
  <c r="AC53" i="1" s="1"/>
  <c r="EE53" i="1" s="1"/>
  <c r="E54" i="19"/>
  <c r="AD50" i="18"/>
  <c r="AA50" i="18" s="1"/>
  <c r="AR51" i="18"/>
  <c r="BK50" i="18"/>
  <c r="B49" i="18"/>
  <c r="L49" i="1" s="1"/>
  <c r="F49" i="18"/>
  <c r="F84" i="4"/>
  <c r="AC56" i="21" l="1"/>
  <c r="Z56" i="21" s="1"/>
  <c r="AQ57" i="21"/>
  <c r="AD54" i="21"/>
  <c r="AA54" i="21" s="1"/>
  <c r="AR55" i="21"/>
  <c r="AV53" i="21"/>
  <c r="BK54" i="21"/>
  <c r="W53" i="21"/>
  <c r="X53" i="21" s="1"/>
  <c r="BD53" i="1"/>
  <c r="E54" i="21"/>
  <c r="AO54" i="19"/>
  <c r="V53" i="19"/>
  <c r="AQ59" i="19"/>
  <c r="AC58" i="19"/>
  <c r="Z58" i="19" s="1"/>
  <c r="AB50" i="18"/>
  <c r="Y50" i="18" s="1"/>
  <c r="AP51" i="18"/>
  <c r="BG50" i="18"/>
  <c r="O50" i="18"/>
  <c r="O50" i="1" s="1"/>
  <c r="W49" i="18"/>
  <c r="X49" i="18" s="1"/>
  <c r="P49" i="1" s="1"/>
  <c r="AP86" i="4"/>
  <c r="AB85" i="4"/>
  <c r="S53" i="21" l="1"/>
  <c r="AN53" i="21"/>
  <c r="AM53" i="21" s="1"/>
  <c r="BI53" i="1" s="1"/>
  <c r="BH53" i="1"/>
  <c r="AY54" i="21"/>
  <c r="O54" i="21"/>
  <c r="BG54" i="1" s="1"/>
  <c r="AG56" i="21"/>
  <c r="I56" i="21" s="1"/>
  <c r="K56" i="21" s="1"/>
  <c r="H56" i="21"/>
  <c r="BF56" i="1" s="1"/>
  <c r="AG58" i="19"/>
  <c r="I58" i="19" s="1"/>
  <c r="K58" i="19" s="1"/>
  <c r="H58" i="19"/>
  <c r="X58" i="1" s="1"/>
  <c r="BH54" i="19"/>
  <c r="AS54" i="19"/>
  <c r="BL54" i="19"/>
  <c r="BJ54" i="19"/>
  <c r="AU54" i="19" s="1"/>
  <c r="S49" i="18"/>
  <c r="R49" i="1" s="1"/>
  <c r="AN49" i="18"/>
  <c r="AM49" i="18" s="1"/>
  <c r="Q49" i="1" s="1"/>
  <c r="C50" i="18"/>
  <c r="M50" i="1" s="1"/>
  <c r="AD85" i="4"/>
  <c r="AC57" i="21" l="1"/>
  <c r="Z57" i="21" s="1"/>
  <c r="AQ58" i="21"/>
  <c r="BJ53" i="1"/>
  <c r="AW53" i="21"/>
  <c r="U53" i="21"/>
  <c r="BK53" i="1" s="1"/>
  <c r="EG53" i="1" s="1"/>
  <c r="AH54" i="19"/>
  <c r="BN54" i="19"/>
  <c r="BO54" i="19"/>
  <c r="AX54" i="19"/>
  <c r="BM54" i="19"/>
  <c r="AE54" i="19"/>
  <c r="AC59" i="19"/>
  <c r="Z59" i="19" s="1"/>
  <c r="AQ60" i="19"/>
  <c r="AW49" i="18"/>
  <c r="V53" i="21" l="1"/>
  <c r="AO54" i="21"/>
  <c r="H57" i="21"/>
  <c r="BF57" i="1" s="1"/>
  <c r="AG57" i="21"/>
  <c r="I57" i="21" s="1"/>
  <c r="K57" i="21" s="1"/>
  <c r="D54" i="19"/>
  <c r="F54" i="19" s="1"/>
  <c r="BG55" i="19" s="1"/>
  <c r="AI54" i="19"/>
  <c r="H59" i="19"/>
  <c r="X59" i="1" s="1"/>
  <c r="AG59" i="19"/>
  <c r="I59" i="19" s="1"/>
  <c r="K59" i="19" s="1"/>
  <c r="J54" i="19"/>
  <c r="BI55" i="19"/>
  <c r="AJ54" i="19"/>
  <c r="Q54" i="19" s="1"/>
  <c r="U49" i="18"/>
  <c r="S49" i="1" s="1"/>
  <c r="AO50" i="18"/>
  <c r="V49" i="18"/>
  <c r="AL54" i="19" l="1"/>
  <c r="AC58" i="21"/>
  <c r="Z58" i="21" s="1"/>
  <c r="AQ59" i="21"/>
  <c r="BJ54" i="21"/>
  <c r="AS54" i="21"/>
  <c r="BH54" i="21"/>
  <c r="BL54" i="21"/>
  <c r="AQ63" i="19"/>
  <c r="AC61" i="19"/>
  <c r="AC60" i="19"/>
  <c r="Z60" i="19" s="1"/>
  <c r="AQ61" i="19"/>
  <c r="AQ62" i="19"/>
  <c r="P54" i="19"/>
  <c r="AB55" i="19"/>
  <c r="Y55" i="19" s="1"/>
  <c r="AP56" i="19"/>
  <c r="ED49" i="1"/>
  <c r="CJ49" i="1"/>
  <c r="BJ50" i="18"/>
  <c r="AG50" i="18" s="1"/>
  <c r="I50" i="18" s="1"/>
  <c r="BL50" i="18"/>
  <c r="AX50" i="18" s="1"/>
  <c r="BH50" i="18"/>
  <c r="AE50" i="18" s="1"/>
  <c r="D50" i="18" s="1"/>
  <c r="AS50" i="18"/>
  <c r="BN54" i="21" l="1"/>
  <c r="AH54" i="21"/>
  <c r="BM54" i="21"/>
  <c r="AE54" i="21"/>
  <c r="H58" i="21"/>
  <c r="BF58" i="1" s="1"/>
  <c r="AG58" i="21"/>
  <c r="I58" i="21" s="1"/>
  <c r="K58" i="21" s="1"/>
  <c r="AU54" i="21"/>
  <c r="AX54" i="21"/>
  <c r="BO54" i="21"/>
  <c r="AK54" i="19"/>
  <c r="B54" i="19" s="1"/>
  <c r="R54" i="19"/>
  <c r="C55" i="19"/>
  <c r="W55" i="1" s="1"/>
  <c r="AF55" i="19"/>
  <c r="AG60" i="19"/>
  <c r="I60" i="19" s="1"/>
  <c r="H60" i="19"/>
  <c r="X60" i="1" s="1"/>
  <c r="Z61" i="19"/>
  <c r="BM50" i="18"/>
  <c r="BN50" i="18"/>
  <c r="BO50" i="18"/>
  <c r="AF50" i="18"/>
  <c r="E50" i="18" s="1"/>
  <c r="AH50" i="18"/>
  <c r="AY50" i="18"/>
  <c r="AC85" i="4"/>
  <c r="AG61" i="19" l="1"/>
  <c r="AC59" i="21"/>
  <c r="Z59" i="21" s="1"/>
  <c r="AQ60" i="21"/>
  <c r="AI54" i="21"/>
  <c r="D54" i="21"/>
  <c r="J54" i="21"/>
  <c r="BI55" i="21"/>
  <c r="AJ54" i="21"/>
  <c r="Q54" i="21" s="1"/>
  <c r="E55" i="19"/>
  <c r="Z62" i="19"/>
  <c r="H61" i="19"/>
  <c r="X61" i="1" s="1"/>
  <c r="AD55" i="19"/>
  <c r="AA55" i="19" s="1"/>
  <c r="AR56" i="19"/>
  <c r="AV54" i="19"/>
  <c r="W54" i="19"/>
  <c r="X54" i="19" s="1"/>
  <c r="BK55" i="19"/>
  <c r="V54" i="1"/>
  <c r="U54" i="19"/>
  <c r="AC54" i="1" s="1"/>
  <c r="AI50" i="18"/>
  <c r="P50" i="18" s="1"/>
  <c r="AK50" i="18" s="1"/>
  <c r="J50" i="18"/>
  <c r="K50" i="18" s="1"/>
  <c r="AC51" i="18" s="1"/>
  <c r="Z51" i="18" s="1"/>
  <c r="AJ50" i="18"/>
  <c r="Q50" i="18" s="1"/>
  <c r="AL54" i="21" l="1"/>
  <c r="H62" i="19"/>
  <c r="X62" i="1" s="1"/>
  <c r="AH62" i="19"/>
  <c r="J62" i="19" s="1"/>
  <c r="I61" i="19"/>
  <c r="P54" i="21"/>
  <c r="R54" i="21" s="1"/>
  <c r="BK55" i="21" s="1"/>
  <c r="H59" i="21"/>
  <c r="BF59" i="1" s="1"/>
  <c r="AG59" i="21"/>
  <c r="I59" i="21" s="1"/>
  <c r="K59" i="21" s="1"/>
  <c r="F54" i="21"/>
  <c r="EE54" i="1"/>
  <c r="CK54" i="1"/>
  <c r="Z63" i="19"/>
  <c r="AN54" i="19"/>
  <c r="AM54" i="19" s="1"/>
  <c r="AA54" i="1" s="1"/>
  <c r="Z54" i="1"/>
  <c r="S54" i="19"/>
  <c r="O55" i="19"/>
  <c r="Y55" i="1" s="1"/>
  <c r="AU50" i="18"/>
  <c r="BI51" i="18"/>
  <c r="AL50" i="18"/>
  <c r="AQ52" i="18"/>
  <c r="AH51" i="18"/>
  <c r="H51" i="18"/>
  <c r="N51" i="1" s="1"/>
  <c r="F85" i="4"/>
  <c r="AK54" i="21" l="1"/>
  <c r="B54" i="21" s="1"/>
  <c r="BD54" i="1" s="1"/>
  <c r="AH63" i="19"/>
  <c r="J63" i="19" s="1"/>
  <c r="AB55" i="21"/>
  <c r="Y55" i="21" s="1"/>
  <c r="AP56" i="21"/>
  <c r="BG55" i="21"/>
  <c r="W54" i="21"/>
  <c r="X54" i="21" s="1"/>
  <c r="AQ63" i="21"/>
  <c r="AC61" i="21"/>
  <c r="AC60" i="21"/>
  <c r="Z60" i="21" s="1"/>
  <c r="AQ62" i="21"/>
  <c r="AQ61" i="21"/>
  <c r="AR56" i="21"/>
  <c r="AD55" i="21"/>
  <c r="AA55" i="21" s="1"/>
  <c r="AV54" i="21"/>
  <c r="AV55" i="21" s="1"/>
  <c r="AW54" i="19"/>
  <c r="AB54" i="1"/>
  <c r="T54" i="19"/>
  <c r="Z64" i="19"/>
  <c r="H63" i="19"/>
  <c r="X63" i="1" s="1"/>
  <c r="J51" i="18"/>
  <c r="K51" i="18" s="1"/>
  <c r="AC52" i="18" s="1"/>
  <c r="Z52" i="18" s="1"/>
  <c r="R50" i="18"/>
  <c r="AP87" i="4"/>
  <c r="AB86" i="4"/>
  <c r="Z65" i="19" l="1"/>
  <c r="Z66" i="19" s="1"/>
  <c r="AH64" i="19"/>
  <c r="BH54" i="1"/>
  <c r="S54" i="21"/>
  <c r="AN54" i="21"/>
  <c r="AM54" i="21" s="1"/>
  <c r="BI54" i="1" s="1"/>
  <c r="AG60" i="21"/>
  <c r="I60" i="21" s="1"/>
  <c r="H60" i="21"/>
  <c r="BF60" i="1" s="1"/>
  <c r="AF55" i="21"/>
  <c r="C55" i="21"/>
  <c r="BE55" i="1" s="1"/>
  <c r="AY55" i="21"/>
  <c r="O55" i="21"/>
  <c r="BG55" i="1" s="1"/>
  <c r="Z61" i="21"/>
  <c r="H64" i="19"/>
  <c r="X64" i="1" s="1"/>
  <c r="AO55" i="19"/>
  <c r="V54" i="19"/>
  <c r="AQ53" i="18"/>
  <c r="AH52" i="18"/>
  <c r="J52" i="18" s="1"/>
  <c r="H52" i="18"/>
  <c r="N52" i="1" s="1"/>
  <c r="AD51" i="18"/>
  <c r="AA51" i="18" s="1"/>
  <c r="AR52" i="18"/>
  <c r="AV50" i="18"/>
  <c r="BK51" i="18"/>
  <c r="F50" i="18"/>
  <c r="W50" i="18" s="1"/>
  <c r="X50" i="18" s="1"/>
  <c r="P50" i="1" s="1"/>
  <c r="B50" i="18"/>
  <c r="L50" i="1" s="1"/>
  <c r="AD86" i="4"/>
  <c r="AG66" i="19" l="1"/>
  <c r="H65" i="19"/>
  <c r="X65" i="1" s="1"/>
  <c r="AH65" i="19"/>
  <c r="J65" i="19" s="1"/>
  <c r="J64" i="19"/>
  <c r="L64" i="19"/>
  <c r="AG61" i="21"/>
  <c r="H61" i="21"/>
  <c r="BF61" i="1" s="1"/>
  <c r="Z62" i="21"/>
  <c r="AW54" i="21"/>
  <c r="BJ54" i="1"/>
  <c r="T54" i="21"/>
  <c r="U54" i="21" s="1"/>
  <c r="BK54" i="1" s="1"/>
  <c r="E55" i="21"/>
  <c r="AS55" i="19"/>
  <c r="BH55" i="19"/>
  <c r="BJ55" i="19"/>
  <c r="AU55" i="19" s="1"/>
  <c r="BL55" i="19"/>
  <c r="Z67" i="19"/>
  <c r="H66" i="19"/>
  <c r="X66" i="1" s="1"/>
  <c r="AN50" i="18"/>
  <c r="AM50" i="18" s="1"/>
  <c r="Q50" i="1" s="1"/>
  <c r="S50" i="18"/>
  <c r="AX51" i="18"/>
  <c r="O51" i="18"/>
  <c r="O51" i="1" s="1"/>
  <c r="AP52" i="18"/>
  <c r="AB51" i="18"/>
  <c r="Y51" i="18" s="1"/>
  <c r="BG51" i="18"/>
  <c r="Z68" i="19" l="1"/>
  <c r="Z69" i="19" s="1"/>
  <c r="AG67" i="19"/>
  <c r="I66" i="19"/>
  <c r="H62" i="21"/>
  <c r="BF62" i="1" s="1"/>
  <c r="AH62" i="21"/>
  <c r="J62" i="21" s="1"/>
  <c r="I61" i="21"/>
  <c r="EG54" i="1"/>
  <c r="CM54" i="1"/>
  <c r="AO55" i="21"/>
  <c r="V54" i="21"/>
  <c r="Z63" i="21"/>
  <c r="H67" i="19"/>
  <c r="X67" i="1" s="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H68" i="19" l="1"/>
  <c r="X68" i="1" s="1"/>
  <c r="Z70" i="19"/>
  <c r="Z71" i="19" s="1"/>
  <c r="AG69" i="19"/>
  <c r="AG68" i="19"/>
  <c r="I67" i="19"/>
  <c r="AH63" i="21"/>
  <c r="J63" i="21" s="1"/>
  <c r="Z64" i="21"/>
  <c r="H63" i="21"/>
  <c r="BF63" i="1" s="1"/>
  <c r="BJ55" i="21"/>
  <c r="AS55" i="21"/>
  <c r="T55" i="21"/>
  <c r="AU55" i="21"/>
  <c r="BL55" i="21"/>
  <c r="BH55" i="21"/>
  <c r="BI56" i="19"/>
  <c r="J55" i="19"/>
  <c r="AJ55" i="19"/>
  <c r="Q55" i="19" s="1"/>
  <c r="D55" i="19"/>
  <c r="F55" i="19" s="1"/>
  <c r="AI55" i="19"/>
  <c r="H69" i="19"/>
  <c r="X69" i="1" s="1"/>
  <c r="U50" i="18"/>
  <c r="S50" i="1" s="1"/>
  <c r="ED50" i="1" s="1"/>
  <c r="AO51" i="18"/>
  <c r="V50" i="18"/>
  <c r="AC86" i="4"/>
  <c r="AL55" i="19" l="1"/>
  <c r="H71" i="19"/>
  <c r="X71" i="1" s="1"/>
  <c r="AH71" i="19"/>
  <c r="J71" i="19" s="1"/>
  <c r="H70" i="19"/>
  <c r="X70" i="1" s="1"/>
  <c r="AG70" i="19"/>
  <c r="I69" i="19"/>
  <c r="I68" i="19"/>
  <c r="Z65" i="21"/>
  <c r="H65" i="21" s="1"/>
  <c r="BF65" i="1" s="1"/>
  <c r="AH64" i="21"/>
  <c r="BN55" i="21"/>
  <c r="AH55" i="21"/>
  <c r="AX55" i="21"/>
  <c r="BO55" i="21"/>
  <c r="BM55" i="21"/>
  <c r="AE55" i="21"/>
  <c r="H64" i="21"/>
  <c r="BF64" i="1" s="1"/>
  <c r="AP57" i="19"/>
  <c r="AB56" i="19"/>
  <c r="Y56" i="19" s="1"/>
  <c r="P55" i="19"/>
  <c r="Z72" i="19"/>
  <c r="BG56" i="19"/>
  <c r="BJ51" i="18"/>
  <c r="BN51" i="18" s="1"/>
  <c r="BL51" i="18"/>
  <c r="BO51" i="18" s="1"/>
  <c r="BH51" i="18"/>
  <c r="BM51" i="18" s="1"/>
  <c r="AS51" i="18"/>
  <c r="AH72" i="19" l="1"/>
  <c r="J72" i="19" s="1"/>
  <c r="I70" i="19"/>
  <c r="Z66" i="21"/>
  <c r="H66" i="21" s="1"/>
  <c r="BF66" i="1" s="1"/>
  <c r="AH65" i="21"/>
  <c r="J65" i="21" s="1"/>
  <c r="L64" i="21"/>
  <c r="J64" i="21"/>
  <c r="AI55" i="21"/>
  <c r="D55" i="21"/>
  <c r="J55" i="21"/>
  <c r="BI56" i="21"/>
  <c r="AJ55" i="21"/>
  <c r="Q55" i="21" s="1"/>
  <c r="AK55" i="19"/>
  <c r="B55" i="19" s="1"/>
  <c r="V55" i="1" s="1"/>
  <c r="R55" i="19"/>
  <c r="C56" i="19"/>
  <c r="W56" i="1" s="1"/>
  <c r="AF56" i="19"/>
  <c r="Z73" i="19"/>
  <c r="H72" i="19"/>
  <c r="X72" i="1" s="1"/>
  <c r="AF51" i="18"/>
  <c r="E51" i="18" s="1"/>
  <c r="AU51" i="18"/>
  <c r="AG51" i="18"/>
  <c r="I51" i="18" s="1"/>
  <c r="AY51" i="18"/>
  <c r="AI51" i="18" s="1"/>
  <c r="P51" i="18" s="1"/>
  <c r="H73" i="19" l="1"/>
  <c r="X73" i="1" s="1"/>
  <c r="AG73" i="19"/>
  <c r="Z67" i="21"/>
  <c r="Z68" i="21" s="1"/>
  <c r="AH66" i="21"/>
  <c r="J66" i="21" s="1"/>
  <c r="AL55" i="21"/>
  <c r="F55" i="21"/>
  <c r="P55" i="21"/>
  <c r="R55" i="21" s="1"/>
  <c r="BK56" i="21" s="1"/>
  <c r="Z74" i="19"/>
  <c r="E56" i="19"/>
  <c r="AR57" i="19"/>
  <c r="AD56" i="19"/>
  <c r="AA56" i="19" s="1"/>
  <c r="O56" i="19" s="1"/>
  <c r="Y56" i="1" s="1"/>
  <c r="AV55" i="19"/>
  <c r="AV56" i="19" s="1"/>
  <c r="W55" i="19"/>
  <c r="X55" i="19" s="1"/>
  <c r="BK56" i="19"/>
  <c r="AK51" i="18"/>
  <c r="AJ51" i="18"/>
  <c r="Q51" i="18" s="1"/>
  <c r="AL51" i="18" s="1"/>
  <c r="BI52" i="18"/>
  <c r="F86" i="4"/>
  <c r="AG74" i="19" l="1"/>
  <c r="I73" i="19"/>
  <c r="AG68" i="21"/>
  <c r="H67" i="21"/>
  <c r="BF67" i="1" s="1"/>
  <c r="AH67" i="21"/>
  <c r="J67" i="21" s="1"/>
  <c r="Z69" i="21"/>
  <c r="H68" i="21"/>
  <c r="BF68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Z55" i="1"/>
  <c r="S55" i="19"/>
  <c r="Z75" i="19"/>
  <c r="H74" i="19"/>
  <c r="X74" i="1" s="1"/>
  <c r="AP88" i="4"/>
  <c r="AB87" i="4"/>
  <c r="Z76" i="19" l="1"/>
  <c r="Z77" i="19" s="1"/>
  <c r="AH75" i="19"/>
  <c r="J75" i="19" s="1"/>
  <c r="I74" i="19"/>
  <c r="Z70" i="21"/>
  <c r="H70" i="21" s="1"/>
  <c r="BF70" i="1" s="1"/>
  <c r="AG69" i="21"/>
  <c r="I68" i="21"/>
  <c r="AY56" i="21"/>
  <c r="O56" i="21"/>
  <c r="BG56" i="1" s="1"/>
  <c r="AF56" i="21"/>
  <c r="C56" i="21"/>
  <c r="BE56" i="1" s="1"/>
  <c r="AN55" i="21"/>
  <c r="AM55" i="21" s="1"/>
  <c r="BI55" i="1" s="1"/>
  <c r="BH55" i="1"/>
  <c r="S55" i="21"/>
  <c r="U55" i="21" s="1"/>
  <c r="BK55" i="1" s="1"/>
  <c r="EG55" i="1" s="1"/>
  <c r="BD55" i="1"/>
  <c r="H69" i="21"/>
  <c r="BF69" i="1" s="1"/>
  <c r="H75" i="19"/>
  <c r="X75" i="1" s="1"/>
  <c r="AW55" i="19"/>
  <c r="T55" i="19" s="1"/>
  <c r="U55" i="19" s="1"/>
  <c r="AC55" i="1" s="1"/>
  <c r="EE55" i="1" s="1"/>
  <c r="AB55" i="1"/>
  <c r="R51" i="18"/>
  <c r="AV51" i="18" s="1"/>
  <c r="AD87" i="4"/>
  <c r="Z71" i="21" l="1"/>
  <c r="Z72" i="21" s="1"/>
  <c r="AG77" i="19"/>
  <c r="H76" i="19"/>
  <c r="X76" i="1" s="1"/>
  <c r="AG76" i="19"/>
  <c r="AG71" i="21"/>
  <c r="AG70" i="21"/>
  <c r="I69" i="21"/>
  <c r="E56" i="21"/>
  <c r="AW55" i="21"/>
  <c r="BJ55" i="1"/>
  <c r="V55" i="19"/>
  <c r="AO56" i="19"/>
  <c r="Z78" i="19"/>
  <c r="H77" i="19"/>
  <c r="X77" i="1" s="1"/>
  <c r="AD52" i="18"/>
  <c r="AA52" i="18" s="1"/>
  <c r="AR53" i="18"/>
  <c r="BK52" i="18"/>
  <c r="F51" i="18"/>
  <c r="B51" i="18"/>
  <c r="L51" i="1" s="1"/>
  <c r="H71" i="21" l="1"/>
  <c r="BF71" i="1" s="1"/>
  <c r="H78" i="19"/>
  <c r="X78" i="1" s="1"/>
  <c r="AG78" i="19"/>
  <c r="I77" i="19"/>
  <c r="I76" i="19"/>
  <c r="AG72" i="21"/>
  <c r="I71" i="21"/>
  <c r="I70" i="21"/>
  <c r="Z79" i="19"/>
  <c r="Z73" i="21"/>
  <c r="H72" i="21"/>
  <c r="BF72" i="1" s="1"/>
  <c r="V55" i="21"/>
  <c r="AO56" i="21"/>
  <c r="AS56" i="19"/>
  <c r="BJ56" i="19"/>
  <c r="BH56" i="19"/>
  <c r="BL56" i="19"/>
  <c r="AP53" i="18"/>
  <c r="AB52" i="18"/>
  <c r="Y52" i="18" s="1"/>
  <c r="BG52" i="18"/>
  <c r="AX52" i="18"/>
  <c r="O52" i="18"/>
  <c r="O52" i="1" s="1"/>
  <c r="W51" i="18"/>
  <c r="X51" i="18" s="1"/>
  <c r="P51" i="1" s="1"/>
  <c r="Z80" i="19" l="1"/>
  <c r="H80" i="19" s="1"/>
  <c r="X80" i="1" s="1"/>
  <c r="AH79" i="19"/>
  <c r="J79" i="19" s="1"/>
  <c r="I78" i="19"/>
  <c r="Z74" i="21"/>
  <c r="Z75" i="21" s="1"/>
  <c r="I72" i="21"/>
  <c r="H79" i="19"/>
  <c r="X79" i="1" s="1"/>
  <c r="BH56" i="21"/>
  <c r="BL56" i="21"/>
  <c r="AS56" i="21"/>
  <c r="BJ56" i="21"/>
  <c r="H73" i="21"/>
  <c r="BF73" i="1" s="1"/>
  <c r="BM56" i="19"/>
  <c r="AE56" i="19"/>
  <c r="BN56" i="19"/>
  <c r="AH56" i="19"/>
  <c r="BO56" i="19"/>
  <c r="AX56" i="19"/>
  <c r="AU56" i="19"/>
  <c r="AE52" i="18"/>
  <c r="D52" i="18" s="1"/>
  <c r="AN51" i="18"/>
  <c r="AM51" i="18" s="1"/>
  <c r="Q51" i="1" s="1"/>
  <c r="S51" i="18"/>
  <c r="C52" i="18"/>
  <c r="M52" i="1" s="1"/>
  <c r="Z81" i="19" l="1"/>
  <c r="AG80" i="19"/>
  <c r="AG75" i="21"/>
  <c r="H74" i="21"/>
  <c r="BF74" i="1" s="1"/>
  <c r="AH74" i="21"/>
  <c r="J74" i="21" s="1"/>
  <c r="Z76" i="21"/>
  <c r="H75" i="21"/>
  <c r="BF75" i="1" s="1"/>
  <c r="AU56" i="21"/>
  <c r="BN56" i="21"/>
  <c r="AH56" i="21"/>
  <c r="BO56" i="21"/>
  <c r="AX56" i="21"/>
  <c r="BM56" i="21"/>
  <c r="AE56" i="21"/>
  <c r="J56" i="19"/>
  <c r="BI57" i="19"/>
  <c r="AJ56" i="19"/>
  <c r="Q56" i="19" s="1"/>
  <c r="AI56" i="19"/>
  <c r="D56" i="19"/>
  <c r="R51" i="1"/>
  <c r="AW51" i="18"/>
  <c r="T51" i="18" s="1"/>
  <c r="AC87" i="4"/>
  <c r="AL56" i="19" l="1"/>
  <c r="H81" i="19"/>
  <c r="X81" i="1" s="1"/>
  <c r="AG81" i="19"/>
  <c r="I80" i="19"/>
  <c r="Z82" i="19"/>
  <c r="Z77" i="21"/>
  <c r="Z78" i="21" s="1"/>
  <c r="AG76" i="21"/>
  <c r="I75" i="21"/>
  <c r="J56" i="21"/>
  <c r="BI57" i="21"/>
  <c r="AJ56" i="21"/>
  <c r="Q56" i="21" s="1"/>
  <c r="D56" i="21"/>
  <c r="AI56" i="21"/>
  <c r="H76" i="21"/>
  <c r="BF76" i="1" s="1"/>
  <c r="F56" i="19"/>
  <c r="P56" i="19"/>
  <c r="R56" i="19" s="1"/>
  <c r="U51" i="18"/>
  <c r="S51" i="1" s="1"/>
  <c r="ED51" i="1" s="1"/>
  <c r="AO52" i="18"/>
  <c r="V51" i="18"/>
  <c r="F52" i="18"/>
  <c r="AK56" i="19" l="1"/>
  <c r="B56" i="19" s="1"/>
  <c r="V56" i="1" s="1"/>
  <c r="AL56" i="21"/>
  <c r="H82" i="19"/>
  <c r="X82" i="1" s="1"/>
  <c r="AG82" i="19"/>
  <c r="I81" i="19"/>
  <c r="Z83" i="19"/>
  <c r="AG78" i="21"/>
  <c r="H77" i="21"/>
  <c r="BF77" i="1" s="1"/>
  <c r="AG77" i="21"/>
  <c r="I76" i="21"/>
  <c r="P56" i="21"/>
  <c r="R56" i="21" s="1"/>
  <c r="BK57" i="21" s="1"/>
  <c r="F56" i="21"/>
  <c r="Z79" i="21"/>
  <c r="H78" i="21"/>
  <c r="BF78" i="1" s="1"/>
  <c r="AD57" i="19"/>
  <c r="AA57" i="19" s="1"/>
  <c r="AR58" i="19"/>
  <c r="BK57" i="19"/>
  <c r="AB57" i="19"/>
  <c r="Y57" i="19" s="1"/>
  <c r="AP58" i="19"/>
  <c r="W56" i="19"/>
  <c r="X56" i="19" s="1"/>
  <c r="BG57" i="19"/>
  <c r="BJ52" i="18"/>
  <c r="BN52" i="18" s="1"/>
  <c r="BL52" i="18"/>
  <c r="BO52" i="18" s="1"/>
  <c r="BH52" i="18"/>
  <c r="BM52" i="18" s="1"/>
  <c r="AB53" i="18"/>
  <c r="Y53" i="18" s="1"/>
  <c r="AP54" i="18"/>
  <c r="AS52" i="18"/>
  <c r="F87" i="4"/>
  <c r="AK56" i="21" l="1"/>
  <c r="B56" i="21" s="1"/>
  <c r="BD56" i="1" s="1"/>
  <c r="H83" i="19"/>
  <c r="X83" i="1" s="1"/>
  <c r="AG83" i="19"/>
  <c r="I82" i="19"/>
  <c r="Z84" i="19"/>
  <c r="Z80" i="21"/>
  <c r="AG79" i="21"/>
  <c r="I78" i="21"/>
  <c r="I77" i="21"/>
  <c r="H79" i="21"/>
  <c r="BF79" i="1" s="1"/>
  <c r="AB57" i="21"/>
  <c r="Y57" i="21" s="1"/>
  <c r="AP58" i="21"/>
  <c r="W56" i="21"/>
  <c r="X56" i="21" s="1"/>
  <c r="BG57" i="21"/>
  <c r="AR58" i="21"/>
  <c r="AD57" i="21"/>
  <c r="AA57" i="21" s="1"/>
  <c r="AV56" i="21"/>
  <c r="AV57" i="21" s="1"/>
  <c r="O57" i="19"/>
  <c r="Y57" i="1" s="1"/>
  <c r="C57" i="19"/>
  <c r="W57" i="1" s="1"/>
  <c r="AF57" i="19"/>
  <c r="Z56" i="1"/>
  <c r="AN56" i="19"/>
  <c r="AM56" i="19" s="1"/>
  <c r="AA56" i="1" s="1"/>
  <c r="S56" i="19"/>
  <c r="AG52" i="18"/>
  <c r="I52" i="18" s="1"/>
  <c r="AF52" i="18"/>
  <c r="E52" i="18" s="1"/>
  <c r="AF53" i="18"/>
  <c r="E53" i="18" s="1"/>
  <c r="C53" i="18"/>
  <c r="M53" i="1" s="1"/>
  <c r="AY52" i="18"/>
  <c r="AI52" i="18" s="1"/>
  <c r="P52" i="18" s="1"/>
  <c r="AP89" i="4"/>
  <c r="AB88" i="4"/>
  <c r="H84" i="19" l="1"/>
  <c r="X84" i="1" s="1"/>
  <c r="AH84" i="19"/>
  <c r="J84" i="19" s="1"/>
  <c r="I83" i="19"/>
  <c r="H80" i="21"/>
  <c r="BF80" i="1" s="1"/>
  <c r="AG80" i="21"/>
  <c r="Z85" i="19"/>
  <c r="Z81" i="21"/>
  <c r="I79" i="21"/>
  <c r="C57" i="21"/>
  <c r="BE57" i="1" s="1"/>
  <c r="AF57" i="21"/>
  <c r="AY57" i="21"/>
  <c r="O57" i="21"/>
  <c r="BG57" i="1" s="1"/>
  <c r="AN56" i="21"/>
  <c r="AM56" i="21" s="1"/>
  <c r="BI56" i="1" s="1"/>
  <c r="BH56" i="1"/>
  <c r="S56" i="21"/>
  <c r="E57" i="19"/>
  <c r="AB56" i="1"/>
  <c r="AW56" i="19"/>
  <c r="T56" i="19" s="1"/>
  <c r="U56" i="19" s="1"/>
  <c r="AC56" i="1" s="1"/>
  <c r="EE56" i="1" s="1"/>
  <c r="AK52" i="18"/>
  <c r="R52" i="18"/>
  <c r="AJ52" i="18"/>
  <c r="Q52" i="18" s="1"/>
  <c r="AL52" i="18" s="1"/>
  <c r="BG53" i="18"/>
  <c r="AD88" i="4"/>
  <c r="H85" i="19" l="1"/>
  <c r="X85" i="1" s="1"/>
  <c r="AH85" i="19"/>
  <c r="J85" i="19" s="1"/>
  <c r="H81" i="21"/>
  <c r="BF81" i="1" s="1"/>
  <c r="AG81" i="21"/>
  <c r="Z82" i="21"/>
  <c r="Z86" i="19"/>
  <c r="I80" i="21"/>
  <c r="AW56" i="21"/>
  <c r="BJ56" i="1"/>
  <c r="T56" i="21"/>
  <c r="U56" i="21" s="1"/>
  <c r="BK56" i="1" s="1"/>
  <c r="EG56" i="1" s="1"/>
  <c r="E57" i="21"/>
  <c r="V56" i="19"/>
  <c r="AO57" i="19"/>
  <c r="AD53" i="18"/>
  <c r="AA53" i="18" s="1"/>
  <c r="AR54" i="18"/>
  <c r="AV52" i="18"/>
  <c r="BK53" i="18"/>
  <c r="H86" i="19" l="1"/>
  <c r="X86" i="1" s="1"/>
  <c r="AG86" i="19"/>
  <c r="Z83" i="21"/>
  <c r="AG82" i="21"/>
  <c r="I81" i="21"/>
  <c r="H82" i="21"/>
  <c r="BF82" i="1" s="1"/>
  <c r="Z87" i="19"/>
  <c r="V56" i="21"/>
  <c r="AO57" i="21"/>
  <c r="BL57" i="19"/>
  <c r="BJ57" i="19"/>
  <c r="BH57" i="19"/>
  <c r="T57" i="19"/>
  <c r="AS57" i="19"/>
  <c r="AY53" i="18"/>
  <c r="O53" i="18"/>
  <c r="O53" i="1" s="1"/>
  <c r="AH87" i="19" l="1"/>
  <c r="J87" i="19" s="1"/>
  <c r="I86" i="19"/>
  <c r="Z84" i="21"/>
  <c r="AH83" i="21"/>
  <c r="J83" i="21" s="1"/>
  <c r="H83" i="21"/>
  <c r="BF83" i="1" s="1"/>
  <c r="I82" i="21"/>
  <c r="H87" i="19"/>
  <c r="X87" i="1" s="1"/>
  <c r="Z88" i="19"/>
  <c r="T57" i="21"/>
  <c r="BH57" i="21"/>
  <c r="BL57" i="21"/>
  <c r="BJ57" i="21"/>
  <c r="AU57" i="21" s="1"/>
  <c r="AS57" i="21"/>
  <c r="BM57" i="19"/>
  <c r="AE57" i="19"/>
  <c r="AX57" i="19"/>
  <c r="BO57" i="19"/>
  <c r="BN57" i="19"/>
  <c r="AH57" i="19"/>
  <c r="AU57" i="19"/>
  <c r="K52" i="18"/>
  <c r="AH88" i="19" l="1"/>
  <c r="J88" i="19" s="1"/>
  <c r="H84" i="21"/>
  <c r="BF84" i="1" s="1"/>
  <c r="AH84" i="21"/>
  <c r="J84" i="21" s="1"/>
  <c r="Z85" i="21"/>
  <c r="H88" i="19"/>
  <c r="X88" i="1" s="1"/>
  <c r="Z89" i="19"/>
  <c r="BN57" i="21"/>
  <c r="AH57" i="21"/>
  <c r="BO57" i="21"/>
  <c r="AX57" i="21"/>
  <c r="BM57" i="21"/>
  <c r="AE57" i="21"/>
  <c r="BI58" i="19"/>
  <c r="J57" i="19"/>
  <c r="AJ57" i="19"/>
  <c r="Q57" i="19" s="1"/>
  <c r="D57" i="19"/>
  <c r="F57" i="19" s="1"/>
  <c r="BG58" i="19" s="1"/>
  <c r="AI57" i="19"/>
  <c r="AQ54" i="18"/>
  <c r="AC53" i="18"/>
  <c r="Z53" i="18" s="1"/>
  <c r="AU52" i="18"/>
  <c r="BI53" i="18"/>
  <c r="W52" i="18"/>
  <c r="X52" i="18" s="1"/>
  <c r="P52" i="1" s="1"/>
  <c r="B52" i="18"/>
  <c r="L52" i="1" s="1"/>
  <c r="AC88" i="4"/>
  <c r="AH89" i="19" l="1"/>
  <c r="J89" i="19" s="1"/>
  <c r="AG85" i="21"/>
  <c r="Z86" i="21"/>
  <c r="H85" i="21"/>
  <c r="BF85" i="1" s="1"/>
  <c r="Z90" i="19"/>
  <c r="H89" i="19"/>
  <c r="X89" i="1" s="1"/>
  <c r="J57" i="21"/>
  <c r="BI58" i="21"/>
  <c r="AJ57" i="21"/>
  <c r="Q57" i="21" s="1"/>
  <c r="D57" i="21"/>
  <c r="AI57" i="21"/>
  <c r="P57" i="19"/>
  <c r="AB58" i="19"/>
  <c r="Y58" i="19" s="1"/>
  <c r="AP59" i="19"/>
  <c r="AL57" i="19"/>
  <c r="AG53" i="18"/>
  <c r="I53" i="18" s="1"/>
  <c r="AN52" i="18"/>
  <c r="AM52" i="18" s="1"/>
  <c r="Q52" i="1" s="1"/>
  <c r="S52" i="18"/>
  <c r="H53" i="18"/>
  <c r="N53" i="1" s="1"/>
  <c r="Z91" i="19" l="1"/>
  <c r="AH90" i="19"/>
  <c r="J90" i="19" s="1"/>
  <c r="Z87" i="21"/>
  <c r="H87" i="21" s="1"/>
  <c r="BF87" i="1" s="1"/>
  <c r="AH86" i="21"/>
  <c r="J86" i="21" s="1"/>
  <c r="I85" i="21"/>
  <c r="H86" i="21"/>
  <c r="BF86" i="1" s="1"/>
  <c r="H90" i="19"/>
  <c r="X90" i="1" s="1"/>
  <c r="P57" i="21"/>
  <c r="R57" i="21" s="1"/>
  <c r="BK58" i="21" s="1"/>
  <c r="AL57" i="21"/>
  <c r="F57" i="21"/>
  <c r="AF58" i="19"/>
  <c r="C58" i="19"/>
  <c r="W58" i="1" s="1"/>
  <c r="AK57" i="19"/>
  <c r="B57" i="19" s="1"/>
  <c r="R57" i="19"/>
  <c r="R52" i="1"/>
  <c r="AW52" i="18"/>
  <c r="T52" i="18" s="1"/>
  <c r="F88" i="4"/>
  <c r="Z88" i="21" l="1"/>
  <c r="H88" i="21" s="1"/>
  <c r="BF88" i="1" s="1"/>
  <c r="AK57" i="21"/>
  <c r="B57" i="21" s="1"/>
  <c r="BD57" i="1" s="1"/>
  <c r="Z92" i="19"/>
  <c r="Z93" i="19" s="1"/>
  <c r="AH91" i="19"/>
  <c r="J91" i="19" s="1"/>
  <c r="H91" i="19"/>
  <c r="X91" i="1" s="1"/>
  <c r="AH88" i="21"/>
  <c r="J88" i="21" s="1"/>
  <c r="AH87" i="21"/>
  <c r="J87" i="21" s="1"/>
  <c r="AB58" i="21"/>
  <c r="Y58" i="21" s="1"/>
  <c r="AP59" i="21"/>
  <c r="W57" i="21"/>
  <c r="X57" i="21" s="1"/>
  <c r="BG58" i="21"/>
  <c r="AD58" i="21"/>
  <c r="AA58" i="21" s="1"/>
  <c r="AR59" i="21"/>
  <c r="AV57" i="19"/>
  <c r="AD58" i="19"/>
  <c r="AA58" i="19" s="1"/>
  <c r="AR59" i="19"/>
  <c r="W57" i="19"/>
  <c r="X57" i="19" s="1"/>
  <c r="BK58" i="19"/>
  <c r="V57" i="1"/>
  <c r="E58" i="19"/>
  <c r="U52" i="18"/>
  <c r="S52" i="1" s="1"/>
  <c r="ED52" i="1" s="1"/>
  <c r="AO53" i="18"/>
  <c r="V52" i="18"/>
  <c r="AP90" i="4"/>
  <c r="AB89" i="4"/>
  <c r="Z89" i="21" l="1"/>
  <c r="H89" i="21" s="1"/>
  <c r="BF89" i="1" s="1"/>
  <c r="H93" i="19"/>
  <c r="X93" i="1" s="1"/>
  <c r="AH93" i="19"/>
  <c r="J93" i="19" s="1"/>
  <c r="H92" i="19"/>
  <c r="X92" i="1" s="1"/>
  <c r="AH92" i="19"/>
  <c r="J92" i="19" s="1"/>
  <c r="AH89" i="21"/>
  <c r="J89" i="21" s="1"/>
  <c r="Z94" i="19"/>
  <c r="AN57" i="21"/>
  <c r="AM57" i="21" s="1"/>
  <c r="BI57" i="1" s="1"/>
  <c r="BH57" i="1"/>
  <c r="S57" i="21"/>
  <c r="AY58" i="21"/>
  <c r="O58" i="21"/>
  <c r="BG58" i="1" s="1"/>
  <c r="C58" i="21"/>
  <c r="BE58" i="1" s="1"/>
  <c r="AF58" i="21"/>
  <c r="S57" i="19"/>
  <c r="AN57" i="19"/>
  <c r="AM57" i="19" s="1"/>
  <c r="AA57" i="1" s="1"/>
  <c r="Z57" i="1"/>
  <c r="O58" i="19"/>
  <c r="Y58" i="1" s="1"/>
  <c r="BH53" i="18"/>
  <c r="BM53" i="18" s="1"/>
  <c r="BL53" i="18"/>
  <c r="BO53" i="18" s="1"/>
  <c r="BJ53" i="18"/>
  <c r="BN53" i="18" s="1"/>
  <c r="AS53" i="18"/>
  <c r="AD89" i="4"/>
  <c r="Z90" i="21" l="1"/>
  <c r="H90" i="21" s="1"/>
  <c r="BF90" i="1" s="1"/>
  <c r="AH94" i="19"/>
  <c r="J94" i="19" s="1"/>
  <c r="AH90" i="21"/>
  <c r="J90" i="21" s="1"/>
  <c r="Z95" i="19"/>
  <c r="H94" i="19"/>
  <c r="X94" i="1" s="1"/>
  <c r="BJ57" i="1"/>
  <c r="AW57" i="21"/>
  <c r="U57" i="21"/>
  <c r="BK57" i="1" s="1"/>
  <c r="EG57" i="1" s="1"/>
  <c r="E58" i="21"/>
  <c r="AB57" i="1"/>
  <c r="AW57" i="19"/>
  <c r="U57" i="19"/>
  <c r="AC57" i="1" s="1"/>
  <c r="EE57" i="1" s="1"/>
  <c r="AH53" i="18"/>
  <c r="J53" i="18" s="1"/>
  <c r="AE53" i="18"/>
  <c r="D53" i="18" s="1"/>
  <c r="F53" i="18" s="1"/>
  <c r="AX53" i="18"/>
  <c r="Z91" i="21" l="1"/>
  <c r="H91" i="21" s="1"/>
  <c r="BF91" i="1" s="1"/>
  <c r="Z96" i="19"/>
  <c r="H96" i="19" s="1"/>
  <c r="X96" i="1" s="1"/>
  <c r="AH95" i="19"/>
  <c r="J95" i="19" s="1"/>
  <c r="AH91" i="21"/>
  <c r="J91" i="21" s="1"/>
  <c r="H95" i="19"/>
  <c r="X95" i="1" s="1"/>
  <c r="AO58" i="21"/>
  <c r="V57" i="21"/>
  <c r="AO58" i="19"/>
  <c r="V57" i="19"/>
  <c r="AB54" i="18"/>
  <c r="Y54" i="18" s="1"/>
  <c r="C54" i="18" s="1"/>
  <c r="M54" i="1" s="1"/>
  <c r="AP55" i="18"/>
  <c r="AJ53" i="18"/>
  <c r="BG54" i="18"/>
  <c r="AI53" i="18"/>
  <c r="P53" i="18" s="1"/>
  <c r="AK53" i="18" s="1"/>
  <c r="Z92" i="21" l="1"/>
  <c r="Z93" i="21" s="1"/>
  <c r="H93" i="21" s="1"/>
  <c r="BF93" i="1" s="1"/>
  <c r="Z97" i="19"/>
  <c r="Z98" i="19" s="1"/>
  <c r="Z99" i="19" s="1"/>
  <c r="AH92" i="21"/>
  <c r="J92" i="21" s="1"/>
  <c r="AS58" i="21"/>
  <c r="BL58" i="21"/>
  <c r="BJ58" i="21"/>
  <c r="AU58" i="21" s="1"/>
  <c r="BH58" i="21"/>
  <c r="BJ58" i="19"/>
  <c r="AS58" i="19"/>
  <c r="BH58" i="19"/>
  <c r="AU58" i="19"/>
  <c r="BL58" i="19"/>
  <c r="R53" i="18"/>
  <c r="BK54" i="18" s="1"/>
  <c r="Q53" i="18"/>
  <c r="AL53" i="18" s="1"/>
  <c r="H92" i="21" l="1"/>
  <c r="BF92" i="1" s="1"/>
  <c r="H97" i="19"/>
  <c r="X97" i="1" s="1"/>
  <c r="Z94" i="21"/>
  <c r="AH93" i="21"/>
  <c r="J93" i="21" s="1"/>
  <c r="H99" i="19"/>
  <c r="X99" i="1" s="1"/>
  <c r="H98" i="19"/>
  <c r="X98" i="1" s="1"/>
  <c r="Z100" i="19"/>
  <c r="H100" i="19" s="1"/>
  <c r="X100" i="1" s="1"/>
  <c r="BM58" i="21"/>
  <c r="AE58" i="21"/>
  <c r="AH58" i="21"/>
  <c r="BN58" i="21"/>
  <c r="BO58" i="21"/>
  <c r="AX58" i="21"/>
  <c r="AX58" i="19"/>
  <c r="BO58" i="19"/>
  <c r="BM58" i="19"/>
  <c r="AE58" i="19"/>
  <c r="BN58" i="19"/>
  <c r="AH58" i="19"/>
  <c r="AV53" i="18"/>
  <c r="AR55" i="18"/>
  <c r="AD54" i="18"/>
  <c r="AA54" i="18" s="1"/>
  <c r="O54" i="18" s="1"/>
  <c r="O54" i="1" s="1"/>
  <c r="AC89" i="4"/>
  <c r="H94" i="21" l="1"/>
  <c r="BF94" i="1" s="1"/>
  <c r="AH94" i="21"/>
  <c r="J94" i="21" s="1"/>
  <c r="Z95" i="21"/>
  <c r="Z101" i="19"/>
  <c r="Z102" i="19" s="1"/>
  <c r="H102" i="19" s="1"/>
  <c r="X102" i="1" s="1"/>
  <c r="J58" i="21"/>
  <c r="BI59" i="21"/>
  <c r="AJ58" i="21"/>
  <c r="Q58" i="21" s="1"/>
  <c r="AI58" i="21"/>
  <c r="D58" i="21"/>
  <c r="F58" i="21" s="1"/>
  <c r="D58" i="19"/>
  <c r="AI58" i="19"/>
  <c r="J58" i="19"/>
  <c r="BI59" i="19"/>
  <c r="AJ58" i="19"/>
  <c r="Q58" i="19" s="1"/>
  <c r="AY54" i="18"/>
  <c r="AL58" i="21" l="1"/>
  <c r="AL58" i="19"/>
  <c r="H95" i="21"/>
  <c r="BF95" i="1" s="1"/>
  <c r="AH95" i="21"/>
  <c r="J95" i="21" s="1"/>
  <c r="Z96" i="21"/>
  <c r="Z97" i="21" s="1"/>
  <c r="H97" i="21" s="1"/>
  <c r="BF97" i="1" s="1"/>
  <c r="H101" i="19"/>
  <c r="X101" i="1" s="1"/>
  <c r="Z103" i="19"/>
  <c r="Z104" i="19" s="1"/>
  <c r="H104" i="19" s="1"/>
  <c r="X104" i="1" s="1"/>
  <c r="AB59" i="21"/>
  <c r="Y59" i="21" s="1"/>
  <c r="AP60" i="21"/>
  <c r="P58" i="21"/>
  <c r="BG59" i="21"/>
  <c r="P58" i="19"/>
  <c r="R58" i="19" s="1"/>
  <c r="BK59" i="19" s="1"/>
  <c r="F58" i="19"/>
  <c r="K53" i="18"/>
  <c r="F89" i="4"/>
  <c r="AK58" i="19" l="1"/>
  <c r="B58" i="19" s="1"/>
  <c r="V58" i="1" s="1"/>
  <c r="H96" i="21"/>
  <c r="BF96" i="1" s="1"/>
  <c r="Z98" i="21"/>
  <c r="H98" i="21" s="1"/>
  <c r="BF98" i="1" s="1"/>
  <c r="Z105" i="19"/>
  <c r="H105" i="19" s="1"/>
  <c r="X105" i="1" s="1"/>
  <c r="H103" i="19"/>
  <c r="X103" i="1" s="1"/>
  <c r="AF59" i="21"/>
  <c r="C59" i="21"/>
  <c r="BE59" i="1" s="1"/>
  <c r="AK58" i="21"/>
  <c r="B58" i="21" s="1"/>
  <c r="BD58" i="1" s="1"/>
  <c r="R58" i="21"/>
  <c r="AB59" i="19"/>
  <c r="Y59" i="19" s="1"/>
  <c r="AP60" i="19"/>
  <c r="BG59" i="19"/>
  <c r="W58" i="19"/>
  <c r="X58" i="19" s="1"/>
  <c r="AD59" i="19"/>
  <c r="AA59" i="19" s="1"/>
  <c r="AR60" i="19"/>
  <c r="AV58" i="19"/>
  <c r="AV59" i="19" s="1"/>
  <c r="B53" i="18"/>
  <c r="L53" i="1" s="1"/>
  <c r="AC54" i="18"/>
  <c r="Z54" i="18" s="1"/>
  <c r="AQ55" i="18"/>
  <c r="AU53" i="18"/>
  <c r="BI54" i="18"/>
  <c r="W53" i="18"/>
  <c r="X53" i="18" s="1"/>
  <c r="P53" i="1" s="1"/>
  <c r="AP91" i="4"/>
  <c r="AB90" i="4"/>
  <c r="Z106" i="19" l="1"/>
  <c r="Z107" i="19" s="1"/>
  <c r="H107" i="19" s="1"/>
  <c r="X107" i="1" s="1"/>
  <c r="Z99" i="21"/>
  <c r="AD59" i="21"/>
  <c r="AA59" i="21" s="1"/>
  <c r="AR60" i="21"/>
  <c r="AV58" i="21"/>
  <c r="AV59" i="21" s="1"/>
  <c r="W58" i="21"/>
  <c r="X58" i="21" s="1"/>
  <c r="BK59" i="21"/>
  <c r="E59" i="21"/>
  <c r="C59" i="19"/>
  <c r="W59" i="1" s="1"/>
  <c r="AF59" i="19"/>
  <c r="O59" i="19"/>
  <c r="Y59" i="1" s="1"/>
  <c r="AN58" i="19"/>
  <c r="AM58" i="19" s="1"/>
  <c r="AA58" i="1" s="1"/>
  <c r="S58" i="19"/>
  <c r="Z58" i="1"/>
  <c r="S53" i="18"/>
  <c r="AN53" i="18"/>
  <c r="AM53" i="18" s="1"/>
  <c r="Q53" i="1" s="1"/>
  <c r="H54" i="18"/>
  <c r="N54" i="1" s="1"/>
  <c r="AD90" i="4"/>
  <c r="H106" i="19" l="1"/>
  <c r="X106" i="1" s="1"/>
  <c r="Z108" i="19"/>
  <c r="H108" i="19" s="1"/>
  <c r="X108" i="1" s="1"/>
  <c r="Z100" i="21"/>
  <c r="Z101" i="21" s="1"/>
  <c r="H101" i="21" s="1"/>
  <c r="BF101" i="1" s="1"/>
  <c r="H99" i="21"/>
  <c r="BF99" i="1" s="1"/>
  <c r="BH58" i="1"/>
  <c r="AN58" i="21"/>
  <c r="AM58" i="21" s="1"/>
  <c r="BI58" i="1" s="1"/>
  <c r="S58" i="21"/>
  <c r="AY59" i="21"/>
  <c r="O59" i="21"/>
  <c r="BG59" i="1" s="1"/>
  <c r="E59" i="19"/>
  <c r="AW58" i="19"/>
  <c r="AB58" i="1"/>
  <c r="T58" i="19"/>
  <c r="U58" i="19" s="1"/>
  <c r="AC58" i="1" s="1"/>
  <c r="EE58" i="1" s="1"/>
  <c r="R53" i="1"/>
  <c r="AW53" i="18"/>
  <c r="Z109" i="19" l="1"/>
  <c r="H109" i="19" s="1"/>
  <c r="X109" i="1" s="1"/>
  <c r="H100" i="21"/>
  <c r="BF100" i="1" s="1"/>
  <c r="Z102" i="21"/>
  <c r="BJ58" i="1"/>
  <c r="AW58" i="21"/>
  <c r="T58" i="21"/>
  <c r="U58" i="21" s="1"/>
  <c r="BK58" i="1" s="1"/>
  <c r="EG58" i="1" s="1"/>
  <c r="V58" i="19"/>
  <c r="AO59" i="19"/>
  <c r="AO54" i="18"/>
  <c r="T53" i="18"/>
  <c r="U53" i="18" s="1"/>
  <c r="S53" i="1" s="1"/>
  <c r="ED53" i="1" s="1"/>
  <c r="V53" i="18"/>
  <c r="Z103" i="21" l="1"/>
  <c r="Z104" i="21" s="1"/>
  <c r="H104" i="21" s="1"/>
  <c r="BF104" i="1" s="1"/>
  <c r="H102" i="21"/>
  <c r="BF102" i="1" s="1"/>
  <c r="V58" i="21"/>
  <c r="AO59" i="21"/>
  <c r="BJ59" i="19"/>
  <c r="AS59" i="19"/>
  <c r="T59" i="19"/>
  <c r="AU59" i="19"/>
  <c r="BL59" i="19"/>
  <c r="BH59" i="19"/>
  <c r="BH54" i="18"/>
  <c r="AE54" i="18" s="1"/>
  <c r="D54" i="18" s="1"/>
  <c r="F54" i="18" s="1"/>
  <c r="BL54" i="18"/>
  <c r="BO54" i="18" s="1"/>
  <c r="BJ54" i="18"/>
  <c r="AH54" i="18" s="1"/>
  <c r="J54" i="18" s="1"/>
  <c r="AS54" i="18"/>
  <c r="AC90" i="4"/>
  <c r="H103" i="21" l="1"/>
  <c r="BF103" i="1" s="1"/>
  <c r="Z105" i="21"/>
  <c r="AS59" i="21"/>
  <c r="BH59" i="21"/>
  <c r="BJ59" i="21"/>
  <c r="BL59" i="21"/>
  <c r="T59" i="21"/>
  <c r="AU59" i="21"/>
  <c r="BM59" i="19"/>
  <c r="AE59" i="19"/>
  <c r="AX59" i="19"/>
  <c r="BO59" i="19"/>
  <c r="BN59" i="19"/>
  <c r="AH59" i="19"/>
  <c r="AP56" i="18"/>
  <c r="AB55" i="18"/>
  <c r="Y55" i="18" s="1"/>
  <c r="C55" i="18" s="1"/>
  <c r="M55" i="1" s="1"/>
  <c r="BN54" i="18"/>
  <c r="BM54" i="18"/>
  <c r="AG54" i="18"/>
  <c r="I54" i="18" s="1"/>
  <c r="AF54" i="18"/>
  <c r="E54" i="18" s="1"/>
  <c r="AX54" i="18"/>
  <c r="AI54" i="18" s="1"/>
  <c r="P54" i="18" s="1"/>
  <c r="Z106" i="21" l="1"/>
  <c r="Z107" i="21" s="1"/>
  <c r="H107" i="21" s="1"/>
  <c r="BF107" i="1" s="1"/>
  <c r="H105" i="21"/>
  <c r="BF105" i="1" s="1"/>
  <c r="BO59" i="21"/>
  <c r="AX59" i="21"/>
  <c r="BN59" i="21"/>
  <c r="AH59" i="21"/>
  <c r="BM59" i="21"/>
  <c r="AE59" i="21"/>
  <c r="J59" i="19"/>
  <c r="BI60" i="19"/>
  <c r="AJ59" i="19"/>
  <c r="Q59" i="19" s="1"/>
  <c r="D59" i="19"/>
  <c r="AI59" i="19"/>
  <c r="AK54" i="18"/>
  <c r="AJ54" i="18"/>
  <c r="Q54" i="18" s="1"/>
  <c r="AL54" i="18" s="1"/>
  <c r="BG55" i="18"/>
  <c r="H106" i="21" l="1"/>
  <c r="BF106" i="1" s="1"/>
  <c r="Z108" i="21"/>
  <c r="H108" i="21" s="1"/>
  <c r="BF108" i="1" s="1"/>
  <c r="J59" i="21"/>
  <c r="BI60" i="21"/>
  <c r="AJ59" i="21"/>
  <c r="Q59" i="21" s="1"/>
  <c r="AI59" i="21"/>
  <c r="D59" i="21"/>
  <c r="P59" i="19"/>
  <c r="R59" i="19" s="1"/>
  <c r="BK60" i="19" s="1"/>
  <c r="F59" i="19"/>
  <c r="AL59" i="19"/>
  <c r="B59" i="19" s="1"/>
  <c r="F90" i="4"/>
  <c r="AK59" i="19" l="1"/>
  <c r="Z109" i="21"/>
  <c r="H109" i="21" s="1"/>
  <c r="BF109" i="1" s="1"/>
  <c r="F59" i="21"/>
  <c r="P59" i="21"/>
  <c r="R59" i="21" s="1"/>
  <c r="BK60" i="21" s="1"/>
  <c r="AL59" i="21"/>
  <c r="V59" i="1"/>
  <c r="AB61" i="19"/>
  <c r="AP63" i="19"/>
  <c r="AB60" i="19"/>
  <c r="Y60" i="19" s="1"/>
  <c r="AP61" i="19"/>
  <c r="AP62" i="19"/>
  <c r="W59" i="19"/>
  <c r="X59" i="19" s="1"/>
  <c r="BG60" i="19"/>
  <c r="AD61" i="19"/>
  <c r="AR63" i="19"/>
  <c r="AD60" i="19"/>
  <c r="AA60" i="19" s="1"/>
  <c r="AR62" i="19"/>
  <c r="AR61" i="19"/>
  <c r="R54" i="18"/>
  <c r="AP92" i="4"/>
  <c r="AB91" i="4"/>
  <c r="AD61" i="21" l="1"/>
  <c r="AR63" i="21"/>
  <c r="AD60" i="21"/>
  <c r="AA60" i="21" s="1"/>
  <c r="AR62" i="21"/>
  <c r="AR61" i="21"/>
  <c r="AK59" i="21"/>
  <c r="B59" i="21" s="1"/>
  <c r="AB61" i="21"/>
  <c r="AP63" i="21"/>
  <c r="AP62" i="21"/>
  <c r="AB60" i="21"/>
  <c r="Y60" i="21" s="1"/>
  <c r="AP61" i="21"/>
  <c r="W59" i="21"/>
  <c r="X59" i="21" s="1"/>
  <c r="BG60" i="21"/>
  <c r="O60" i="19"/>
  <c r="Y60" i="1" s="1"/>
  <c r="C60" i="19"/>
  <c r="W60" i="1" s="1"/>
  <c r="AF60" i="19"/>
  <c r="AA61" i="19"/>
  <c r="Y61" i="19"/>
  <c r="S59" i="19"/>
  <c r="AN59" i="19"/>
  <c r="AM59" i="19" s="1"/>
  <c r="AA59" i="1" s="1"/>
  <c r="Z59" i="1"/>
  <c r="K54" i="18"/>
  <c r="B54" i="18"/>
  <c r="L54" i="1" s="1"/>
  <c r="AD55" i="18"/>
  <c r="AA55" i="18" s="1"/>
  <c r="AR56" i="18"/>
  <c r="AV54" i="18"/>
  <c r="BK55" i="18"/>
  <c r="AD91" i="4"/>
  <c r="C61" i="19" l="1"/>
  <c r="W61" i="1" s="1"/>
  <c r="AF61" i="19"/>
  <c r="Y62" i="19"/>
  <c r="Y63" i="19" s="1"/>
  <c r="BD59" i="1"/>
  <c r="AN59" i="21"/>
  <c r="AM59" i="21" s="1"/>
  <c r="BI59" i="1" s="1"/>
  <c r="S59" i="21"/>
  <c r="BH59" i="1"/>
  <c r="Y61" i="21"/>
  <c r="AF60" i="21"/>
  <c r="C60" i="21"/>
  <c r="BE60" i="1" s="1"/>
  <c r="AY60" i="21"/>
  <c r="O60" i="21"/>
  <c r="BG60" i="1" s="1"/>
  <c r="AA61" i="21"/>
  <c r="E60" i="19"/>
  <c r="AB59" i="1"/>
  <c r="AW59" i="19"/>
  <c r="U59" i="19"/>
  <c r="AA62" i="19"/>
  <c r="AA63" i="19" s="1"/>
  <c r="O61" i="19"/>
  <c r="Y61" i="1" s="1"/>
  <c r="W54" i="18"/>
  <c r="X54" i="18" s="1"/>
  <c r="P54" i="1" s="1"/>
  <c r="AU54" i="18"/>
  <c r="O55" i="18"/>
  <c r="O55" i="1" s="1"/>
  <c r="AC55" i="18"/>
  <c r="Z55" i="18" s="1"/>
  <c r="AQ56" i="18"/>
  <c r="BI55" i="18"/>
  <c r="C63" i="19" l="1"/>
  <c r="W63" i="1" s="1"/>
  <c r="AE63" i="19"/>
  <c r="C62" i="19"/>
  <c r="W62" i="1" s="1"/>
  <c r="AE62" i="19"/>
  <c r="AA62" i="21"/>
  <c r="O62" i="21" s="1"/>
  <c r="BG62" i="1" s="1"/>
  <c r="AY61" i="21"/>
  <c r="AF61" i="21"/>
  <c r="E61" i="19"/>
  <c r="C61" i="21"/>
  <c r="BE61" i="1" s="1"/>
  <c r="AW59" i="21"/>
  <c r="BJ59" i="1"/>
  <c r="E60" i="21"/>
  <c r="U59" i="21"/>
  <c r="O61" i="21"/>
  <c r="BG61" i="1" s="1"/>
  <c r="Y62" i="21"/>
  <c r="O63" i="19"/>
  <c r="Y63" i="1" s="1"/>
  <c r="Y64" i="19"/>
  <c r="AC59" i="1"/>
  <c r="AA64" i="19"/>
  <c r="V59" i="19"/>
  <c r="AO60" i="19"/>
  <c r="O62" i="19"/>
  <c r="Y62" i="1" s="1"/>
  <c r="AN54" i="18"/>
  <c r="AM54" i="18" s="1"/>
  <c r="Q54" i="1" s="1"/>
  <c r="S54" i="18"/>
  <c r="AW54" i="18" s="1"/>
  <c r="H55" i="18"/>
  <c r="N55" i="1" s="1"/>
  <c r="AA63" i="21" l="1"/>
  <c r="AA64" i="21" s="1"/>
  <c r="AE64" i="19"/>
  <c r="AX63" i="21"/>
  <c r="D63" i="19"/>
  <c r="C62" i="21"/>
  <c r="BE62" i="1" s="1"/>
  <c r="AE62" i="21"/>
  <c r="AX62" i="21"/>
  <c r="D62" i="19"/>
  <c r="E61" i="21"/>
  <c r="V59" i="21"/>
  <c r="AO60" i="21"/>
  <c r="Y63" i="21"/>
  <c r="BK59" i="1"/>
  <c r="AA65" i="19"/>
  <c r="AA66" i="19" s="1"/>
  <c r="CK59" i="1"/>
  <c r="EE59" i="1"/>
  <c r="Y65" i="19"/>
  <c r="C64" i="19"/>
  <c r="W64" i="1" s="1"/>
  <c r="O64" i="19"/>
  <c r="Y64" i="1" s="1"/>
  <c r="BH60" i="19"/>
  <c r="BL60" i="19"/>
  <c r="BJ60" i="19"/>
  <c r="AU60" i="19" s="1"/>
  <c r="AS60" i="19"/>
  <c r="AV60" i="19"/>
  <c r="AV61" i="19" s="1"/>
  <c r="R54" i="1"/>
  <c r="AO55" i="18"/>
  <c r="T54" i="18"/>
  <c r="U54" i="18" s="1"/>
  <c r="S54" i="1" s="1"/>
  <c r="V54" i="18"/>
  <c r="O63" i="21" l="1"/>
  <c r="BG63" i="1" s="1"/>
  <c r="AF65" i="19"/>
  <c r="AX64" i="21"/>
  <c r="D64" i="19"/>
  <c r="AE63" i="21"/>
  <c r="D62" i="21"/>
  <c r="EG59" i="1"/>
  <c r="CM59" i="1"/>
  <c r="O64" i="21"/>
  <c r="BG64" i="1" s="1"/>
  <c r="Y64" i="21"/>
  <c r="C63" i="21"/>
  <c r="BE63" i="1" s="1"/>
  <c r="AA65" i="21"/>
  <c r="BL60" i="21"/>
  <c r="AV60" i="21" s="1"/>
  <c r="AV61" i="21" s="1"/>
  <c r="AS60" i="21"/>
  <c r="BH60" i="21"/>
  <c r="BJ60" i="21"/>
  <c r="AU60" i="21" s="1"/>
  <c r="AA67" i="19"/>
  <c r="O67" i="19" s="1"/>
  <c r="Y67" i="1" s="1"/>
  <c r="BM60" i="19"/>
  <c r="AE60" i="19"/>
  <c r="Y66" i="19"/>
  <c r="C65" i="19"/>
  <c r="W65" i="1" s="1"/>
  <c r="BN60" i="19"/>
  <c r="AH60" i="19"/>
  <c r="AX60" i="19"/>
  <c r="BO60" i="19"/>
  <c r="W60" i="19" s="1"/>
  <c r="X60" i="19" s="1"/>
  <c r="O65" i="19"/>
  <c r="Y65" i="1" s="1"/>
  <c r="O66" i="19"/>
  <c r="Y66" i="1" s="1"/>
  <c r="ED54" i="1"/>
  <c r="CJ54" i="1"/>
  <c r="BH55" i="18"/>
  <c r="AE55" i="18" s="1"/>
  <c r="D55" i="18" s="1"/>
  <c r="BL55" i="18"/>
  <c r="AX55" i="18" s="1"/>
  <c r="BJ55" i="18"/>
  <c r="AG55" i="18" s="1"/>
  <c r="I55" i="18" s="1"/>
  <c r="K55" i="18" s="1"/>
  <c r="AC56" i="18" s="1"/>
  <c r="Z56" i="18" s="1"/>
  <c r="AS55" i="18"/>
  <c r="AC91" i="4"/>
  <c r="Y67" i="19" l="1"/>
  <c r="Y68" i="19" s="1"/>
  <c r="AE66" i="19"/>
  <c r="O65" i="21"/>
  <c r="BG65" i="1" s="1"/>
  <c r="AY65" i="21"/>
  <c r="E65" i="19"/>
  <c r="C64" i="21"/>
  <c r="BE64" i="1" s="1"/>
  <c r="AE64" i="21"/>
  <c r="D63" i="21"/>
  <c r="AN60" i="19"/>
  <c r="AM60" i="19" s="1"/>
  <c r="AA60" i="1" s="1"/>
  <c r="Z60" i="1"/>
  <c r="S60" i="19"/>
  <c r="AA68" i="19"/>
  <c r="AA69" i="19" s="1"/>
  <c r="O69" i="19" s="1"/>
  <c r="Y69" i="1" s="1"/>
  <c r="Y65" i="21"/>
  <c r="BM60" i="21"/>
  <c r="AE60" i="21"/>
  <c r="BN60" i="21"/>
  <c r="AH60" i="21"/>
  <c r="AA66" i="21"/>
  <c r="AX60" i="21"/>
  <c r="BO60" i="21"/>
  <c r="W60" i="21" s="1"/>
  <c r="X60" i="21" s="1"/>
  <c r="BI61" i="19"/>
  <c r="J60" i="19"/>
  <c r="AJ60" i="19"/>
  <c r="Q60" i="19" s="1"/>
  <c r="AI60" i="19"/>
  <c r="D60" i="19"/>
  <c r="BG61" i="19"/>
  <c r="C66" i="19"/>
  <c r="W66" i="1" s="1"/>
  <c r="AQ57" i="18"/>
  <c r="BO55" i="18"/>
  <c r="BM55" i="18"/>
  <c r="BN55" i="18"/>
  <c r="AF55" i="18"/>
  <c r="E55" i="18" s="1"/>
  <c r="AU55" i="18"/>
  <c r="AH55" i="18"/>
  <c r="J55" i="18" s="1"/>
  <c r="H56" i="18"/>
  <c r="N56" i="1" s="1"/>
  <c r="AY55" i="18"/>
  <c r="C67" i="19" l="1"/>
  <c r="W67" i="1" s="1"/>
  <c r="AL60" i="19"/>
  <c r="C68" i="19"/>
  <c r="W68" i="1" s="1"/>
  <c r="AE68" i="19"/>
  <c r="AF67" i="19"/>
  <c r="D66" i="19"/>
  <c r="O66" i="21"/>
  <c r="BG66" i="1" s="1"/>
  <c r="AY66" i="21"/>
  <c r="AF65" i="21"/>
  <c r="D64" i="21"/>
  <c r="AA70" i="19"/>
  <c r="O70" i="19" s="1"/>
  <c r="Y70" i="1" s="1"/>
  <c r="O68" i="19"/>
  <c r="Y68" i="1" s="1"/>
  <c r="AB60" i="1"/>
  <c r="T60" i="19"/>
  <c r="U60" i="19" s="1"/>
  <c r="AW60" i="19"/>
  <c r="AN60" i="21"/>
  <c r="AM60" i="21" s="1"/>
  <c r="BI60" i="1" s="1"/>
  <c r="BH60" i="1"/>
  <c r="S60" i="21"/>
  <c r="AA67" i="21"/>
  <c r="Y66" i="21"/>
  <c r="C65" i="21"/>
  <c r="BE65" i="1" s="1"/>
  <c r="J60" i="21"/>
  <c r="BI61" i="21"/>
  <c r="AJ60" i="21"/>
  <c r="Q60" i="21" s="1"/>
  <c r="AI60" i="21"/>
  <c r="BG61" i="21"/>
  <c r="D60" i="21"/>
  <c r="BK61" i="19"/>
  <c r="P60" i="19"/>
  <c r="AK60" i="19" s="1"/>
  <c r="B60" i="19" s="1"/>
  <c r="V60" i="1" s="1"/>
  <c r="Y69" i="19"/>
  <c r="AJ55" i="18"/>
  <c r="Q55" i="18" s="1"/>
  <c r="AL55" i="18" s="1"/>
  <c r="BI56" i="18"/>
  <c r="AI55" i="18"/>
  <c r="P55" i="18" s="1"/>
  <c r="AK55" i="18" s="1"/>
  <c r="F91" i="4"/>
  <c r="AE69" i="19" l="1"/>
  <c r="D68" i="19"/>
  <c r="O67" i="21"/>
  <c r="BG67" i="1" s="1"/>
  <c r="AX67" i="21"/>
  <c r="E67" i="19"/>
  <c r="Y67" i="21"/>
  <c r="AF66" i="21"/>
  <c r="E65" i="21"/>
  <c r="AA71" i="19"/>
  <c r="AA72" i="19" s="1"/>
  <c r="O72" i="19" s="1"/>
  <c r="Y72" i="1" s="1"/>
  <c r="AA68" i="21"/>
  <c r="BJ60" i="1"/>
  <c r="T60" i="21"/>
  <c r="U60" i="21" s="1"/>
  <c r="AW60" i="21"/>
  <c r="V60" i="19"/>
  <c r="AO61" i="19"/>
  <c r="AC60" i="1"/>
  <c r="EE60" i="1" s="1"/>
  <c r="P60" i="21"/>
  <c r="AK60" i="21" s="1"/>
  <c r="BK61" i="21"/>
  <c r="AL60" i="21"/>
  <c r="C66" i="21"/>
  <c r="BE66" i="1" s="1"/>
  <c r="Y70" i="19"/>
  <c r="C69" i="19"/>
  <c r="W69" i="1" s="1"/>
  <c r="R55" i="18"/>
  <c r="BK56" i="18" s="1"/>
  <c r="AP93" i="4"/>
  <c r="AB92" i="4"/>
  <c r="AE70" i="19" l="1"/>
  <c r="D69" i="19"/>
  <c r="O68" i="21"/>
  <c r="BG68" i="1" s="1"/>
  <c r="AX68" i="21"/>
  <c r="C67" i="21"/>
  <c r="BE67" i="1" s="1"/>
  <c r="AF67" i="21"/>
  <c r="Y68" i="21"/>
  <c r="E66" i="21"/>
  <c r="AA73" i="19"/>
  <c r="O73" i="19" s="1"/>
  <c r="Y73" i="1" s="1"/>
  <c r="AA69" i="21"/>
  <c r="O71" i="19"/>
  <c r="Y71" i="1" s="1"/>
  <c r="T61" i="19"/>
  <c r="AS61" i="19"/>
  <c r="BJ61" i="19"/>
  <c r="BH61" i="19"/>
  <c r="V60" i="21"/>
  <c r="AO61" i="21"/>
  <c r="BK60" i="1"/>
  <c r="EG60" i="1" s="1"/>
  <c r="BL61" i="19"/>
  <c r="B60" i="21"/>
  <c r="BD60" i="1" s="1"/>
  <c r="Y71" i="19"/>
  <c r="C70" i="19"/>
  <c r="W70" i="1" s="1"/>
  <c r="AD56" i="18"/>
  <c r="AA56" i="18" s="1"/>
  <c r="AR57" i="18"/>
  <c r="AV55" i="18"/>
  <c r="AD92" i="4"/>
  <c r="Y72" i="19" l="1"/>
  <c r="Y73" i="19" s="1"/>
  <c r="AF71" i="19"/>
  <c r="D70" i="19"/>
  <c r="O69" i="21"/>
  <c r="BG69" i="1" s="1"/>
  <c r="AY69" i="21"/>
  <c r="Y69" i="21"/>
  <c r="C69" i="21" s="1"/>
  <c r="BE69" i="1" s="1"/>
  <c r="AE68" i="21"/>
  <c r="C68" i="21"/>
  <c r="BE68" i="1" s="1"/>
  <c r="E67" i="21"/>
  <c r="AA74" i="19"/>
  <c r="O74" i="19" s="1"/>
  <c r="Y74" i="1" s="1"/>
  <c r="AA70" i="21"/>
  <c r="T61" i="21"/>
  <c r="AS61" i="21"/>
  <c r="BH61" i="21"/>
  <c r="BJ61" i="21"/>
  <c r="BL61" i="21"/>
  <c r="BM61" i="19"/>
  <c r="AE61" i="19"/>
  <c r="AH61" i="19"/>
  <c r="BN61" i="19"/>
  <c r="AX61" i="19"/>
  <c r="BO61" i="19"/>
  <c r="W61" i="19" s="1"/>
  <c r="X61" i="19" s="1"/>
  <c r="AU61" i="19"/>
  <c r="C71" i="19"/>
  <c r="W71" i="1" s="1"/>
  <c r="O56" i="18"/>
  <c r="O56" i="1" s="1"/>
  <c r="C72" i="19" l="1"/>
  <c r="W72" i="1" s="1"/>
  <c r="AE73" i="19"/>
  <c r="AF72" i="19"/>
  <c r="E71" i="19"/>
  <c r="AA71" i="21"/>
  <c r="AX70" i="21"/>
  <c r="Y70" i="21"/>
  <c r="AE69" i="21"/>
  <c r="AA75" i="19"/>
  <c r="O75" i="19" s="1"/>
  <c r="Y75" i="1" s="1"/>
  <c r="D68" i="21"/>
  <c r="O70" i="21"/>
  <c r="BG70" i="1" s="1"/>
  <c r="AN61" i="19"/>
  <c r="AM61" i="19" s="1"/>
  <c r="AA61" i="1" s="1"/>
  <c r="Z61" i="1"/>
  <c r="S61" i="19"/>
  <c r="AX61" i="21"/>
  <c r="BO61" i="21"/>
  <c r="W61" i="21" s="1"/>
  <c r="X61" i="21" s="1"/>
  <c r="BN61" i="21"/>
  <c r="AH61" i="21"/>
  <c r="AE61" i="21"/>
  <c r="BM61" i="21"/>
  <c r="J61" i="19"/>
  <c r="BI62" i="19"/>
  <c r="AJ61" i="19"/>
  <c r="Q61" i="19" s="1"/>
  <c r="AU61" i="21"/>
  <c r="D61" i="19"/>
  <c r="AI61" i="19"/>
  <c r="BG62" i="19"/>
  <c r="C73" i="19"/>
  <c r="W73" i="1" s="1"/>
  <c r="Y74" i="19"/>
  <c r="F55" i="18"/>
  <c r="AP57" i="18" s="1"/>
  <c r="B55" i="18"/>
  <c r="L55" i="1" s="1"/>
  <c r="C74" i="19" l="1"/>
  <c r="W74" i="1" s="1"/>
  <c r="AE74" i="19"/>
  <c r="D73" i="19"/>
  <c r="E72" i="19"/>
  <c r="AA72" i="21"/>
  <c r="AA73" i="21" s="1"/>
  <c r="AX71" i="21"/>
  <c r="AA76" i="19"/>
  <c r="O76" i="19" s="1"/>
  <c r="Y76" i="1" s="1"/>
  <c r="AE70" i="21"/>
  <c r="O71" i="21"/>
  <c r="BG71" i="1" s="1"/>
  <c r="D69" i="21"/>
  <c r="C70" i="21"/>
  <c r="BE70" i="1" s="1"/>
  <c r="Y71" i="21"/>
  <c r="AB61" i="1"/>
  <c r="AW61" i="19"/>
  <c r="U61" i="19"/>
  <c r="AN61" i="21"/>
  <c r="AM61" i="21" s="1"/>
  <c r="BI61" i="1" s="1"/>
  <c r="BH61" i="1"/>
  <c r="S61" i="21"/>
  <c r="P61" i="19"/>
  <c r="AK61" i="19" s="1"/>
  <c r="BK62" i="19"/>
  <c r="D61" i="21"/>
  <c r="AI61" i="21"/>
  <c r="BG62" i="21"/>
  <c r="J61" i="21"/>
  <c r="BI62" i="21"/>
  <c r="AJ61" i="21"/>
  <c r="Q61" i="21" s="1"/>
  <c r="AL61" i="19"/>
  <c r="Y75" i="19"/>
  <c r="W55" i="18"/>
  <c r="X55" i="18" s="1"/>
  <c r="BG56" i="18"/>
  <c r="AB56" i="18"/>
  <c r="Y56" i="18" s="1"/>
  <c r="AC92" i="4"/>
  <c r="AL61" i="21" l="1"/>
  <c r="AF75" i="19"/>
  <c r="D74" i="19"/>
  <c r="O73" i="21"/>
  <c r="BG73" i="1" s="1"/>
  <c r="AY73" i="21"/>
  <c r="AA74" i="21"/>
  <c r="O72" i="21"/>
  <c r="BG72" i="1" s="1"/>
  <c r="AY72" i="21"/>
  <c r="AE71" i="21"/>
  <c r="AA77" i="19"/>
  <c r="O77" i="19" s="1"/>
  <c r="Y77" i="1" s="1"/>
  <c r="D70" i="21"/>
  <c r="Y72" i="21"/>
  <c r="C71" i="21"/>
  <c r="BE71" i="1" s="1"/>
  <c r="BJ61" i="1"/>
  <c r="AW61" i="21"/>
  <c r="U61" i="21"/>
  <c r="AC61" i="1"/>
  <c r="EE61" i="1" s="1"/>
  <c r="V61" i="19"/>
  <c r="AO62" i="19"/>
  <c r="BL62" i="19" s="1"/>
  <c r="AX62" i="19" s="1"/>
  <c r="AI62" i="19" s="1"/>
  <c r="B61" i="19"/>
  <c r="V61" i="1" s="1"/>
  <c r="P61" i="21"/>
  <c r="AK61" i="21" s="1"/>
  <c r="B61" i="21" s="1"/>
  <c r="BD61" i="1" s="1"/>
  <c r="BK62" i="21"/>
  <c r="Y76" i="19"/>
  <c r="C75" i="19"/>
  <c r="W75" i="1" s="1"/>
  <c r="S55" i="18"/>
  <c r="R55" i="1" s="1"/>
  <c r="P55" i="1"/>
  <c r="AN55" i="18"/>
  <c r="AM55" i="18" s="1"/>
  <c r="Q55" i="1" s="1"/>
  <c r="C56" i="18"/>
  <c r="M56" i="1" s="1"/>
  <c r="AF56" i="18"/>
  <c r="E56" i="18" s="1"/>
  <c r="Y77" i="19" l="1"/>
  <c r="C77" i="19" s="1"/>
  <c r="W77" i="1" s="1"/>
  <c r="AE76" i="19"/>
  <c r="E75" i="19"/>
  <c r="O74" i="21"/>
  <c r="BG74" i="1" s="1"/>
  <c r="AX74" i="21"/>
  <c r="AA75" i="21"/>
  <c r="AA78" i="19"/>
  <c r="O78" i="19" s="1"/>
  <c r="Y78" i="1" s="1"/>
  <c r="AE72" i="21"/>
  <c r="D71" i="21"/>
  <c r="Y73" i="21"/>
  <c r="C72" i="21"/>
  <c r="BE72" i="1" s="1"/>
  <c r="BO62" i="19"/>
  <c r="W62" i="19" s="1"/>
  <c r="X62" i="19" s="1"/>
  <c r="P62" i="19"/>
  <c r="BK61" i="1"/>
  <c r="EG61" i="1" s="1"/>
  <c r="V61" i="21"/>
  <c r="AO62" i="21"/>
  <c r="AS62" i="19"/>
  <c r="AV62" i="19"/>
  <c r="BH62" i="19"/>
  <c r="BJ62" i="19"/>
  <c r="C76" i="19"/>
  <c r="W76" i="1" s="1"/>
  <c r="AW55" i="18"/>
  <c r="V55" i="18" s="1"/>
  <c r="T55" i="18"/>
  <c r="Y78" i="19" l="1"/>
  <c r="Y79" i="19" s="1"/>
  <c r="AF78" i="19"/>
  <c r="AE77" i="19"/>
  <c r="D76" i="19"/>
  <c r="O75" i="21"/>
  <c r="BG75" i="1" s="1"/>
  <c r="AX75" i="21"/>
  <c r="AA76" i="21"/>
  <c r="Y74" i="21"/>
  <c r="AF73" i="21"/>
  <c r="AA79" i="19"/>
  <c r="AA80" i="19" s="1"/>
  <c r="D72" i="21"/>
  <c r="C73" i="21"/>
  <c r="BE73" i="1" s="1"/>
  <c r="AN62" i="19"/>
  <c r="AM62" i="19" s="1"/>
  <c r="AA62" i="1" s="1"/>
  <c r="Z62" i="1"/>
  <c r="S62" i="19"/>
  <c r="AS62" i="21"/>
  <c r="BJ62" i="21"/>
  <c r="BH62" i="21"/>
  <c r="BN62" i="19"/>
  <c r="AG62" i="19"/>
  <c r="AU62" i="19"/>
  <c r="AF62" i="19"/>
  <c r="BM62" i="19"/>
  <c r="BL62" i="21"/>
  <c r="U55" i="18"/>
  <c r="S55" i="1" s="1"/>
  <c r="ED55" i="1" s="1"/>
  <c r="AO56" i="18"/>
  <c r="AS56" i="18" s="1"/>
  <c r="F92" i="4"/>
  <c r="C78" i="19" l="1"/>
  <c r="W78" i="1" s="1"/>
  <c r="Y80" i="19"/>
  <c r="C80" i="19" s="1"/>
  <c r="W80" i="1" s="1"/>
  <c r="AF80" i="19"/>
  <c r="C79" i="19"/>
  <c r="W79" i="1" s="1"/>
  <c r="AE79" i="19"/>
  <c r="E78" i="19"/>
  <c r="D77" i="19"/>
  <c r="AA77" i="21"/>
  <c r="AA78" i="21" s="1"/>
  <c r="AX76" i="21"/>
  <c r="AA81" i="19"/>
  <c r="AA82" i="19" s="1"/>
  <c r="O76" i="21"/>
  <c r="BG76" i="1" s="1"/>
  <c r="C74" i="21"/>
  <c r="BE74" i="1" s="1"/>
  <c r="AE74" i="21"/>
  <c r="Y75" i="21"/>
  <c r="O80" i="19"/>
  <c r="Y80" i="1" s="1"/>
  <c r="O79" i="19"/>
  <c r="Y79" i="1" s="1"/>
  <c r="E73" i="21"/>
  <c r="AB62" i="1"/>
  <c r="AW62" i="19"/>
  <c r="AF62" i="21"/>
  <c r="BM62" i="21"/>
  <c r="BN62" i="21"/>
  <c r="AG62" i="21"/>
  <c r="AU62" i="21"/>
  <c r="AY62" i="21"/>
  <c r="AI62" i="21" s="1"/>
  <c r="BO62" i="21"/>
  <c r="W62" i="21" s="1"/>
  <c r="X62" i="21" s="1"/>
  <c r="E62" i="19"/>
  <c r="AJ62" i="19"/>
  <c r="BG63" i="19"/>
  <c r="AV62" i="21"/>
  <c r="I62" i="19"/>
  <c r="AK62" i="19" s="1"/>
  <c r="BI63" i="19"/>
  <c r="T56" i="18"/>
  <c r="BJ56" i="18"/>
  <c r="BL56" i="18"/>
  <c r="BH56" i="18"/>
  <c r="BM56" i="18" s="1"/>
  <c r="AH56" i="18"/>
  <c r="J56" i="18" s="1"/>
  <c r="AY56" i="18"/>
  <c r="AP94" i="4"/>
  <c r="AB93" i="4"/>
  <c r="Y81" i="19" l="1"/>
  <c r="Y82" i="19" s="1"/>
  <c r="Y83" i="19" s="1"/>
  <c r="Q62" i="19"/>
  <c r="AL62" i="19" s="1"/>
  <c r="B62" i="19" s="1"/>
  <c r="V62" i="1" s="1"/>
  <c r="BK63" i="19"/>
  <c r="AE81" i="19"/>
  <c r="E80" i="19"/>
  <c r="D79" i="19"/>
  <c r="AY78" i="21"/>
  <c r="O78" i="21"/>
  <c r="BG78" i="1" s="1"/>
  <c r="AA79" i="21"/>
  <c r="AY77" i="21"/>
  <c r="O81" i="19"/>
  <c r="Y81" i="1" s="1"/>
  <c r="O77" i="21"/>
  <c r="BG77" i="1" s="1"/>
  <c r="Y76" i="21"/>
  <c r="Y77" i="21" s="1"/>
  <c r="Y78" i="21" s="1"/>
  <c r="AE75" i="21"/>
  <c r="C75" i="21"/>
  <c r="BE75" i="1" s="1"/>
  <c r="D74" i="21"/>
  <c r="V62" i="19"/>
  <c r="AO63" i="19"/>
  <c r="BH63" i="19" s="1"/>
  <c r="T62" i="19"/>
  <c r="U62" i="19" s="1"/>
  <c r="AN62" i="21"/>
  <c r="AM62" i="21" s="1"/>
  <c r="BI62" i="1" s="1"/>
  <c r="BH62" i="1"/>
  <c r="S62" i="21"/>
  <c r="I62" i="21"/>
  <c r="BI63" i="21"/>
  <c r="P62" i="21"/>
  <c r="E62" i="21"/>
  <c r="AJ62" i="21"/>
  <c r="Q62" i="21" s="1"/>
  <c r="BG63" i="21"/>
  <c r="O82" i="19"/>
  <c r="Y82" i="1" s="1"/>
  <c r="AA83" i="19"/>
  <c r="AA84" i="19" s="1"/>
  <c r="AX56" i="18"/>
  <c r="AJ56" i="18" s="1"/>
  <c r="Q56" i="18" s="1"/>
  <c r="AL56" i="18" s="1"/>
  <c r="BO56" i="18"/>
  <c r="AG56" i="18"/>
  <c r="I56" i="18" s="1"/>
  <c r="BN56" i="18"/>
  <c r="AE56" i="18"/>
  <c r="D56" i="18" s="1"/>
  <c r="AD93" i="4"/>
  <c r="C81" i="19" l="1"/>
  <c r="W81" i="1" s="1"/>
  <c r="C82" i="19"/>
  <c r="W82" i="1" s="1"/>
  <c r="AK62" i="21"/>
  <c r="C83" i="19"/>
  <c r="W83" i="1" s="1"/>
  <c r="AE83" i="19"/>
  <c r="AE82" i="19"/>
  <c r="D81" i="19"/>
  <c r="O79" i="21"/>
  <c r="BG79" i="1" s="1"/>
  <c r="AX79" i="21"/>
  <c r="AA80" i="21"/>
  <c r="C78" i="21"/>
  <c r="BE78" i="1" s="1"/>
  <c r="AF78" i="21"/>
  <c r="C77" i="21"/>
  <c r="BE77" i="1" s="1"/>
  <c r="AF77" i="21"/>
  <c r="C76" i="21"/>
  <c r="BE76" i="1" s="1"/>
  <c r="AE76" i="21"/>
  <c r="D75" i="21"/>
  <c r="Y79" i="21"/>
  <c r="BJ62" i="1"/>
  <c r="AW62" i="21"/>
  <c r="AC62" i="1"/>
  <c r="EE62" i="1" s="1"/>
  <c r="BM63" i="19"/>
  <c r="AF63" i="19"/>
  <c r="AS63" i="19"/>
  <c r="AV63" i="19"/>
  <c r="BL63" i="19"/>
  <c r="BJ63" i="19"/>
  <c r="AU63" i="19" s="1"/>
  <c r="AL62" i="21"/>
  <c r="B62" i="21" s="1"/>
  <c r="BD62" i="1" s="1"/>
  <c r="BK63" i="21"/>
  <c r="Y84" i="19"/>
  <c r="O84" i="19"/>
  <c r="Y84" i="1" s="1"/>
  <c r="O83" i="19"/>
  <c r="Y83" i="1" s="1"/>
  <c r="AA85" i="19"/>
  <c r="O85" i="19" s="1"/>
  <c r="Y85" i="1" s="1"/>
  <c r="AI56" i="18"/>
  <c r="P56" i="18" s="1"/>
  <c r="AK56" i="18" s="1"/>
  <c r="C84" i="19" l="1"/>
  <c r="W84" i="1" s="1"/>
  <c r="AF84" i="19"/>
  <c r="D83" i="19"/>
  <c r="D82" i="19"/>
  <c r="O80" i="21"/>
  <c r="BG80" i="1" s="1"/>
  <c r="AX80" i="21"/>
  <c r="AE79" i="21"/>
  <c r="AA81" i="21"/>
  <c r="E78" i="21"/>
  <c r="E77" i="21"/>
  <c r="D76" i="21"/>
  <c r="Y80" i="21"/>
  <c r="C79" i="21"/>
  <c r="BE79" i="1" s="1"/>
  <c r="BN63" i="19"/>
  <c r="AG63" i="19"/>
  <c r="BO63" i="19"/>
  <c r="W63" i="19" s="1"/>
  <c r="X63" i="19" s="1"/>
  <c r="AY63" i="19"/>
  <c r="AI63" i="19" s="1"/>
  <c r="V62" i="21"/>
  <c r="AO63" i="21"/>
  <c r="BL63" i="21" s="1"/>
  <c r="T62" i="21"/>
  <c r="E63" i="19"/>
  <c r="AJ63" i="19"/>
  <c r="Q63" i="19" s="1"/>
  <c r="BG64" i="19"/>
  <c r="Y85" i="19"/>
  <c r="AA86" i="19"/>
  <c r="O86" i="19" s="1"/>
  <c r="Y86" i="1" s="1"/>
  <c r="R56" i="18"/>
  <c r="AD57" i="18" s="1"/>
  <c r="AA57" i="18" s="1"/>
  <c r="K56" i="18"/>
  <c r="Y86" i="19" l="1"/>
  <c r="AF85" i="19"/>
  <c r="E84" i="19"/>
  <c r="AA82" i="21"/>
  <c r="O82" i="21" s="1"/>
  <c r="BG82" i="1" s="1"/>
  <c r="AX81" i="21"/>
  <c r="Y81" i="21"/>
  <c r="AE80" i="21"/>
  <c r="D79" i="21"/>
  <c r="O81" i="21"/>
  <c r="BG81" i="1" s="1"/>
  <c r="C80" i="21"/>
  <c r="BE80" i="1" s="1"/>
  <c r="AN63" i="19"/>
  <c r="AM63" i="19" s="1"/>
  <c r="AA63" i="1" s="1"/>
  <c r="Z63" i="1"/>
  <c r="S63" i="19"/>
  <c r="BO63" i="21"/>
  <c r="W63" i="21" s="1"/>
  <c r="X63" i="21" s="1"/>
  <c r="AY63" i="21"/>
  <c r="AI63" i="21" s="1"/>
  <c r="AL63" i="19"/>
  <c r="I63" i="19"/>
  <c r="BI64" i="19"/>
  <c r="C85" i="19"/>
  <c r="W85" i="1" s="1"/>
  <c r="AS63" i="21"/>
  <c r="AV63" i="21"/>
  <c r="BH63" i="21"/>
  <c r="BJ63" i="21"/>
  <c r="AU63" i="21" s="1"/>
  <c r="P63" i="19"/>
  <c r="BK64" i="19"/>
  <c r="AA87" i="19"/>
  <c r="O87" i="19" s="1"/>
  <c r="Y87" i="1" s="1"/>
  <c r="BK57" i="18"/>
  <c r="AV56" i="18"/>
  <c r="AR58" i="18"/>
  <c r="AY57" i="18"/>
  <c r="O57" i="18"/>
  <c r="O57" i="1" s="1"/>
  <c r="AC57" i="18"/>
  <c r="Z57" i="18" s="1"/>
  <c r="AQ58" i="18"/>
  <c r="AU56" i="18"/>
  <c r="BI57" i="18"/>
  <c r="B56" i="18"/>
  <c r="L56" i="1" s="1"/>
  <c r="F56" i="18"/>
  <c r="AC93" i="4"/>
  <c r="C86" i="19" l="1"/>
  <c r="W86" i="1" s="1"/>
  <c r="AE86" i="19"/>
  <c r="Y87" i="19"/>
  <c r="E85" i="19"/>
  <c r="AA83" i="21"/>
  <c r="AY82" i="21"/>
  <c r="C81" i="21"/>
  <c r="BE81" i="1" s="1"/>
  <c r="AE81" i="21"/>
  <c r="Y82" i="21"/>
  <c r="D80" i="21"/>
  <c r="AA88" i="19"/>
  <c r="O88" i="19" s="1"/>
  <c r="Y88" i="1" s="1"/>
  <c r="AN63" i="21"/>
  <c r="AM63" i="21" s="1"/>
  <c r="BI63" i="1" s="1"/>
  <c r="BH63" i="1"/>
  <c r="S63" i="21"/>
  <c r="AB63" i="1"/>
  <c r="AW63" i="19"/>
  <c r="T63" i="19" s="1"/>
  <c r="U63" i="19" s="1"/>
  <c r="AW63" i="21"/>
  <c r="BM63" i="21"/>
  <c r="AF63" i="21"/>
  <c r="AK63" i="19"/>
  <c r="B63" i="19" s="1"/>
  <c r="V63" i="1" s="1"/>
  <c r="BN63" i="21"/>
  <c r="AG63" i="21"/>
  <c r="P63" i="21"/>
  <c r="AV64" i="21"/>
  <c r="AH57" i="18"/>
  <c r="H57" i="18"/>
  <c r="N57" i="1" s="1"/>
  <c r="AB57" i="18"/>
  <c r="Y57" i="18" s="1"/>
  <c r="AP58" i="18"/>
  <c r="BG57" i="18"/>
  <c r="W56" i="18"/>
  <c r="X56" i="18" s="1"/>
  <c r="P56" i="1" s="1"/>
  <c r="Y88" i="19" l="1"/>
  <c r="Y89" i="19" s="1"/>
  <c r="AF87" i="19"/>
  <c r="D86" i="19"/>
  <c r="C87" i="19"/>
  <c r="W87" i="1" s="1"/>
  <c r="AX83" i="21"/>
  <c r="C82" i="21"/>
  <c r="BE82" i="1" s="1"/>
  <c r="AF82" i="21"/>
  <c r="Y83" i="21"/>
  <c r="O83" i="21"/>
  <c r="BG83" i="1" s="1"/>
  <c r="AA84" i="21"/>
  <c r="D81" i="21"/>
  <c r="AA89" i="19"/>
  <c r="AA90" i="19" s="1"/>
  <c r="O90" i="19" s="1"/>
  <c r="Y90" i="1" s="1"/>
  <c r="AC63" i="1"/>
  <c r="EE63" i="1" s="1"/>
  <c r="BJ63" i="1"/>
  <c r="T63" i="21"/>
  <c r="V63" i="21"/>
  <c r="AO64" i="21"/>
  <c r="V63" i="19"/>
  <c r="AO64" i="19"/>
  <c r="E63" i="21"/>
  <c r="AJ63" i="21"/>
  <c r="BG64" i="21"/>
  <c r="I63" i="21"/>
  <c r="AK63" i="21" s="1"/>
  <c r="BI64" i="21"/>
  <c r="J57" i="18"/>
  <c r="C57" i="18"/>
  <c r="M57" i="1" s="1"/>
  <c r="S56" i="18"/>
  <c r="R56" i="1" s="1"/>
  <c r="AN56" i="18"/>
  <c r="AM56" i="18" s="1"/>
  <c r="Q56" i="1" s="1"/>
  <c r="F93" i="4"/>
  <c r="BH64" i="21" l="1"/>
  <c r="BM64" i="21" s="1"/>
  <c r="BJ64" i="21"/>
  <c r="BN64" i="21" s="1"/>
  <c r="Y90" i="19"/>
  <c r="Y91" i="19" s="1"/>
  <c r="AE89" i="19"/>
  <c r="C88" i="19"/>
  <c r="W88" i="1" s="1"/>
  <c r="AF88" i="19"/>
  <c r="C89" i="19"/>
  <c r="W89" i="1" s="1"/>
  <c r="E87" i="19"/>
  <c r="AX84" i="21"/>
  <c r="Y84" i="21"/>
  <c r="Y85" i="21" s="1"/>
  <c r="AE83" i="21"/>
  <c r="C83" i="21"/>
  <c r="BE83" i="1" s="1"/>
  <c r="AA91" i="19"/>
  <c r="O91" i="19" s="1"/>
  <c r="Y91" i="1" s="1"/>
  <c r="E82" i="21"/>
  <c r="O84" i="21"/>
  <c r="BG84" i="1" s="1"/>
  <c r="AA85" i="21"/>
  <c r="O89" i="19"/>
  <c r="Y89" i="1" s="1"/>
  <c r="AG64" i="21"/>
  <c r="AS64" i="19"/>
  <c r="BH64" i="19"/>
  <c r="BL64" i="19"/>
  <c r="AV64" i="19" s="1"/>
  <c r="BJ64" i="19"/>
  <c r="AU64" i="19" s="1"/>
  <c r="AF64" i="21"/>
  <c r="T64" i="21"/>
  <c r="AS64" i="21"/>
  <c r="AU64" i="21"/>
  <c r="Q63" i="21"/>
  <c r="AL63" i="21" s="1"/>
  <c r="BK64" i="21"/>
  <c r="BL64" i="21" s="1"/>
  <c r="AY64" i="21" s="1"/>
  <c r="AI64" i="21" s="1"/>
  <c r="B63" i="21"/>
  <c r="BD63" i="1" s="1"/>
  <c r="AW56" i="18"/>
  <c r="AP95" i="4"/>
  <c r="AB94" i="4"/>
  <c r="AE91" i="19" l="1"/>
  <c r="C90" i="19"/>
  <c r="W90" i="1" s="1"/>
  <c r="AE90" i="19"/>
  <c r="D89" i="19"/>
  <c r="E88" i="19"/>
  <c r="C85" i="21"/>
  <c r="BE85" i="1" s="1"/>
  <c r="AF85" i="21"/>
  <c r="Y86" i="21"/>
  <c r="Y87" i="21" s="1"/>
  <c r="AA86" i="21"/>
  <c r="AA87" i="21" s="1"/>
  <c r="AY85" i="21"/>
  <c r="C84" i="21"/>
  <c r="BE84" i="1" s="1"/>
  <c r="AE84" i="21"/>
  <c r="AA92" i="19"/>
  <c r="AA93" i="19" s="1"/>
  <c r="O93" i="19" s="1"/>
  <c r="Y93" i="1" s="1"/>
  <c r="D83" i="21"/>
  <c r="O85" i="21"/>
  <c r="BG85" i="1" s="1"/>
  <c r="BM64" i="19"/>
  <c r="AF64" i="19"/>
  <c r="BO64" i="19"/>
  <c r="W64" i="19" s="1"/>
  <c r="X64" i="19" s="1"/>
  <c r="AY64" i="19"/>
  <c r="AI64" i="19" s="1"/>
  <c r="P64" i="21"/>
  <c r="E64" i="21"/>
  <c r="AJ64" i="21"/>
  <c r="Q64" i="21" s="1"/>
  <c r="BG65" i="21"/>
  <c r="I64" i="21"/>
  <c r="BI65" i="21"/>
  <c r="BN64" i="19"/>
  <c r="AG64" i="19"/>
  <c r="BO64" i="21"/>
  <c r="W64" i="21" s="1"/>
  <c r="X64" i="21" s="1"/>
  <c r="Y92" i="19"/>
  <c r="C91" i="19"/>
  <c r="W91" i="1" s="1"/>
  <c r="U56" i="18"/>
  <c r="S56" i="1" s="1"/>
  <c r="ED56" i="1" s="1"/>
  <c r="AO57" i="18"/>
  <c r="V56" i="18"/>
  <c r="AD94" i="4"/>
  <c r="AK64" i="21" l="1"/>
  <c r="AE92" i="19"/>
  <c r="D91" i="19"/>
  <c r="D90" i="19"/>
  <c r="O87" i="21"/>
  <c r="BG87" i="1" s="1"/>
  <c r="AY87" i="21"/>
  <c r="AF87" i="21"/>
  <c r="O86" i="21"/>
  <c r="BG86" i="1" s="1"/>
  <c r="C86" i="21"/>
  <c r="BE86" i="1" s="1"/>
  <c r="AF86" i="21"/>
  <c r="AY86" i="21"/>
  <c r="E85" i="21"/>
  <c r="AA94" i="19"/>
  <c r="O94" i="19" s="1"/>
  <c r="Y94" i="1" s="1"/>
  <c r="O92" i="19"/>
  <c r="Y92" i="1" s="1"/>
  <c r="D84" i="21"/>
  <c r="AA88" i="21"/>
  <c r="Y88" i="21"/>
  <c r="C87" i="21"/>
  <c r="BE87" i="1" s="1"/>
  <c r="AN64" i="21"/>
  <c r="AM64" i="21" s="1"/>
  <c r="BI64" i="1" s="1"/>
  <c r="BH64" i="1"/>
  <c r="S64" i="21"/>
  <c r="AN64" i="19"/>
  <c r="AM64" i="19" s="1"/>
  <c r="AA64" i="1" s="1"/>
  <c r="Z64" i="1"/>
  <c r="S64" i="19"/>
  <c r="AL64" i="21"/>
  <c r="E64" i="19"/>
  <c r="AJ64" i="19"/>
  <c r="Q64" i="19" s="1"/>
  <c r="BG65" i="19"/>
  <c r="I64" i="19"/>
  <c r="BI65" i="19"/>
  <c r="BK65" i="21"/>
  <c r="B64" i="21"/>
  <c r="BD64" i="1" s="1"/>
  <c r="P64" i="19"/>
  <c r="Y93" i="19"/>
  <c r="C92" i="19"/>
  <c r="W92" i="1" s="1"/>
  <c r="BJ57" i="18"/>
  <c r="BN57" i="18" s="1"/>
  <c r="BL57" i="18"/>
  <c r="BO57" i="18" s="1"/>
  <c r="BH57" i="18"/>
  <c r="AE57" i="18" s="1"/>
  <c r="D57" i="18" s="1"/>
  <c r="AS57" i="18"/>
  <c r="BK65" i="19" l="1"/>
  <c r="AL64" i="19"/>
  <c r="C93" i="19"/>
  <c r="W93" i="1" s="1"/>
  <c r="AE93" i="19"/>
  <c r="D92" i="19"/>
  <c r="O88" i="21"/>
  <c r="BG88" i="1" s="1"/>
  <c r="AX88" i="21"/>
  <c r="Y89" i="21"/>
  <c r="AE88" i="21"/>
  <c r="E87" i="21"/>
  <c r="E86" i="21"/>
  <c r="AA95" i="19"/>
  <c r="O95" i="19" s="1"/>
  <c r="Y95" i="1" s="1"/>
  <c r="AA89" i="21"/>
  <c r="C88" i="21"/>
  <c r="BE88" i="1" s="1"/>
  <c r="BJ64" i="1"/>
  <c r="AW64" i="21"/>
  <c r="U64" i="21"/>
  <c r="AB64" i="1"/>
  <c r="AW64" i="19"/>
  <c r="AK64" i="19"/>
  <c r="B64" i="19" s="1"/>
  <c r="V64" i="1" s="1"/>
  <c r="Y94" i="19"/>
  <c r="BM57" i="18"/>
  <c r="AF57" i="18"/>
  <c r="E57" i="18" s="1"/>
  <c r="AG57" i="18"/>
  <c r="I57" i="18" s="1"/>
  <c r="K57" i="18" s="1"/>
  <c r="AX57" i="18"/>
  <c r="AI57" i="18" s="1"/>
  <c r="P57" i="18" s="1"/>
  <c r="AE94" i="19" l="1"/>
  <c r="D93" i="19"/>
  <c r="O89" i="21"/>
  <c r="BG89" i="1" s="1"/>
  <c r="AX89" i="21"/>
  <c r="C89" i="21"/>
  <c r="BE89" i="1" s="1"/>
  <c r="AE89" i="21"/>
  <c r="AA96" i="19"/>
  <c r="O96" i="19" s="1"/>
  <c r="Y96" i="1" s="1"/>
  <c r="Y90" i="21"/>
  <c r="D88" i="21"/>
  <c r="AA90" i="21"/>
  <c r="BK64" i="1"/>
  <c r="V64" i="21"/>
  <c r="AO65" i="21"/>
  <c r="V64" i="19"/>
  <c r="AO65" i="19"/>
  <c r="T64" i="19"/>
  <c r="U64" i="19" s="1"/>
  <c r="Y95" i="19"/>
  <c r="C94" i="19"/>
  <c r="W94" i="1" s="1"/>
  <c r="AC58" i="18"/>
  <c r="Z58" i="18" s="1"/>
  <c r="AQ59" i="18"/>
  <c r="AU57" i="18"/>
  <c r="AK57" i="18"/>
  <c r="BI58" i="18"/>
  <c r="AJ57" i="18"/>
  <c r="AC94" i="4"/>
  <c r="Y96" i="19" l="1"/>
  <c r="C96" i="19" s="1"/>
  <c r="W96" i="1" s="1"/>
  <c r="AE95" i="19"/>
  <c r="D94" i="19"/>
  <c r="O90" i="21"/>
  <c r="BG90" i="1" s="1"/>
  <c r="AX90" i="21"/>
  <c r="C90" i="21"/>
  <c r="BE90" i="1" s="1"/>
  <c r="AE90" i="21"/>
  <c r="D89" i="21"/>
  <c r="AA97" i="19"/>
  <c r="O97" i="19" s="1"/>
  <c r="Y97" i="1" s="1"/>
  <c r="Y91" i="21"/>
  <c r="AA91" i="21"/>
  <c r="AC64" i="1"/>
  <c r="AS65" i="19"/>
  <c r="BJ65" i="19"/>
  <c r="AU65" i="19" s="1"/>
  <c r="BL65" i="19"/>
  <c r="AV65" i="19" s="1"/>
  <c r="BH65" i="19"/>
  <c r="AS65" i="21"/>
  <c r="BH65" i="21"/>
  <c r="BJ65" i="21"/>
  <c r="AU65" i="21" s="1"/>
  <c r="BL65" i="21"/>
  <c r="AV65" i="21" s="1"/>
  <c r="EG64" i="1"/>
  <c r="CM64" i="1"/>
  <c r="C95" i="19"/>
  <c r="W95" i="1" s="1"/>
  <c r="H58" i="18"/>
  <c r="N58" i="1" s="1"/>
  <c r="AH58" i="18"/>
  <c r="J58" i="18" s="1"/>
  <c r="R57" i="18"/>
  <c r="BK58" i="18" s="1"/>
  <c r="Q57" i="18"/>
  <c r="AL57" i="18" s="1"/>
  <c r="Y97" i="19" l="1"/>
  <c r="Y98" i="19" s="1"/>
  <c r="Y99" i="19" s="1"/>
  <c r="C99" i="19" s="1"/>
  <c r="W99" i="1" s="1"/>
  <c r="D95" i="19"/>
  <c r="O91" i="21"/>
  <c r="BG91" i="1" s="1"/>
  <c r="AX91" i="21"/>
  <c r="C91" i="21"/>
  <c r="BE91" i="1" s="1"/>
  <c r="AE91" i="21"/>
  <c r="AA98" i="19"/>
  <c r="O98" i="19" s="1"/>
  <c r="Y98" i="1" s="1"/>
  <c r="D90" i="21"/>
  <c r="Y92" i="21"/>
  <c r="AA92" i="21"/>
  <c r="AV66" i="19"/>
  <c r="BM65" i="21"/>
  <c r="AE65" i="21"/>
  <c r="BN65" i="19"/>
  <c r="AG65" i="19"/>
  <c r="BO65" i="21"/>
  <c r="W65" i="21" s="1"/>
  <c r="X65" i="21" s="1"/>
  <c r="AX65" i="21"/>
  <c r="AJ65" i="21" s="1"/>
  <c r="Q65" i="21" s="1"/>
  <c r="AL65" i="21" s="1"/>
  <c r="AE65" i="19"/>
  <c r="BM65" i="19"/>
  <c r="AG65" i="21"/>
  <c r="BN65" i="21"/>
  <c r="BO65" i="19"/>
  <c r="W65" i="19" s="1"/>
  <c r="X65" i="19" s="1"/>
  <c r="AY65" i="19"/>
  <c r="AJ65" i="19" s="1"/>
  <c r="Q65" i="19" s="1"/>
  <c r="AL65" i="19" s="1"/>
  <c r="EE64" i="1"/>
  <c r="CK64" i="1"/>
  <c r="AV57" i="18"/>
  <c r="AR59" i="18"/>
  <c r="AD58" i="18"/>
  <c r="AA58" i="18" s="1"/>
  <c r="O58" i="18" s="1"/>
  <c r="O58" i="1" s="1"/>
  <c r="C97" i="19" l="1"/>
  <c r="W97" i="1" s="1"/>
  <c r="AA93" i="21"/>
  <c r="AA94" i="21" s="1"/>
  <c r="AX92" i="21"/>
  <c r="Y93" i="21"/>
  <c r="AE92" i="21"/>
  <c r="D91" i="21"/>
  <c r="AA99" i="19"/>
  <c r="O99" i="19" s="1"/>
  <c r="Y99" i="1" s="1"/>
  <c r="C92" i="21"/>
  <c r="BE92" i="1" s="1"/>
  <c r="O92" i="21"/>
  <c r="BG92" i="1" s="1"/>
  <c r="AN65" i="21"/>
  <c r="AM65" i="21" s="1"/>
  <c r="BI65" i="1" s="1"/>
  <c r="BH65" i="1"/>
  <c r="S65" i="21"/>
  <c r="AN65" i="19"/>
  <c r="AM65" i="19" s="1"/>
  <c r="AA65" i="1" s="1"/>
  <c r="Z65" i="1"/>
  <c r="S65" i="19"/>
  <c r="I65" i="19"/>
  <c r="BI66" i="19"/>
  <c r="I65" i="21"/>
  <c r="BI66" i="21"/>
  <c r="D65" i="21"/>
  <c r="AI65" i="21"/>
  <c r="BG66" i="21"/>
  <c r="D65" i="19"/>
  <c r="AI65" i="19"/>
  <c r="BG66" i="19"/>
  <c r="C98" i="19"/>
  <c r="W98" i="1" s="1"/>
  <c r="Y100" i="19"/>
  <c r="AY58" i="18"/>
  <c r="F57" i="18"/>
  <c r="F94" i="4"/>
  <c r="AA95" i="21" l="1"/>
  <c r="AA96" i="21" s="1"/>
  <c r="O96" i="21" s="1"/>
  <c r="BG96" i="1" s="1"/>
  <c r="AX94" i="21"/>
  <c r="C93" i="21"/>
  <c r="BE93" i="1" s="1"/>
  <c r="AE93" i="21"/>
  <c r="Y94" i="21"/>
  <c r="Y95" i="21" s="1"/>
  <c r="O93" i="21"/>
  <c r="BG93" i="1" s="1"/>
  <c r="AX93" i="21"/>
  <c r="D92" i="21"/>
  <c r="AA100" i="19"/>
  <c r="O100" i="19" s="1"/>
  <c r="Y100" i="1" s="1"/>
  <c r="O94" i="21"/>
  <c r="BG94" i="1" s="1"/>
  <c r="BJ65" i="1"/>
  <c r="AW65" i="21"/>
  <c r="AB65" i="1"/>
  <c r="AW65" i="19"/>
  <c r="P65" i="21"/>
  <c r="AK65" i="21" s="1"/>
  <c r="B65" i="21" s="1"/>
  <c r="BD65" i="1" s="1"/>
  <c r="BK66" i="21"/>
  <c r="P65" i="19"/>
  <c r="AK65" i="19" s="1"/>
  <c r="B65" i="19" s="1"/>
  <c r="V65" i="1" s="1"/>
  <c r="BK66" i="19"/>
  <c r="Y101" i="19"/>
  <c r="Y102" i="19" s="1"/>
  <c r="C102" i="19" s="1"/>
  <c r="W102" i="1" s="1"/>
  <c r="C100" i="19"/>
  <c r="W100" i="1" s="1"/>
  <c r="AB58" i="18"/>
  <c r="Y58" i="18" s="1"/>
  <c r="AP59" i="18"/>
  <c r="BG58" i="18"/>
  <c r="W57" i="18"/>
  <c r="X57" i="18" s="1"/>
  <c r="P57" i="1" s="1"/>
  <c r="B57" i="18"/>
  <c r="L57" i="1" s="1"/>
  <c r="AP96" i="4"/>
  <c r="AB95" i="4"/>
  <c r="AA101" i="19" l="1"/>
  <c r="AA102" i="19" s="1"/>
  <c r="AA103" i="19" s="1"/>
  <c r="O103" i="19" s="1"/>
  <c r="Y103" i="1" s="1"/>
  <c r="Y96" i="21"/>
  <c r="Y97" i="21" s="1"/>
  <c r="C97" i="21" s="1"/>
  <c r="BE97" i="1" s="1"/>
  <c r="AE95" i="21"/>
  <c r="O95" i="21"/>
  <c r="BG95" i="1" s="1"/>
  <c r="AX95" i="21"/>
  <c r="AE94" i="21"/>
  <c r="C94" i="21"/>
  <c r="BE94" i="1" s="1"/>
  <c r="D93" i="21"/>
  <c r="AA97" i="21"/>
  <c r="O97" i="21" s="1"/>
  <c r="BG97" i="1" s="1"/>
  <c r="C95" i="21"/>
  <c r="BE95" i="1" s="1"/>
  <c r="V65" i="21"/>
  <c r="AO66" i="21"/>
  <c r="BL66" i="21" s="1"/>
  <c r="AX66" i="21" s="1"/>
  <c r="AJ66" i="21" s="1"/>
  <c r="Q66" i="21" s="1"/>
  <c r="AL66" i="21" s="1"/>
  <c r="T65" i="21"/>
  <c r="U65" i="21" s="1"/>
  <c r="V65" i="19"/>
  <c r="AO66" i="19"/>
  <c r="T65" i="19"/>
  <c r="U65" i="19" s="1"/>
  <c r="C101" i="19"/>
  <c r="W101" i="1" s="1"/>
  <c r="Y103" i="19"/>
  <c r="AN57" i="18"/>
  <c r="AM57" i="18" s="1"/>
  <c r="Q57" i="1" s="1"/>
  <c r="S57" i="18"/>
  <c r="C58" i="18"/>
  <c r="M58" i="1" s="1"/>
  <c r="AD95" i="4"/>
  <c r="C96" i="21" l="1"/>
  <c r="BE96" i="1" s="1"/>
  <c r="O102" i="19"/>
  <c r="Y102" i="1" s="1"/>
  <c r="AA104" i="19"/>
  <c r="O104" i="19" s="1"/>
  <c r="Y104" i="1" s="1"/>
  <c r="O101" i="19"/>
  <c r="Y101" i="1" s="1"/>
  <c r="D95" i="21"/>
  <c r="D94" i="21"/>
  <c r="AA98" i="21"/>
  <c r="O98" i="21" s="1"/>
  <c r="BG98" i="1" s="1"/>
  <c r="Y98" i="21"/>
  <c r="AS66" i="19"/>
  <c r="BH66" i="19"/>
  <c r="BJ66" i="19"/>
  <c r="BK65" i="1"/>
  <c r="EG65" i="1" s="1"/>
  <c r="AS66" i="21"/>
  <c r="AV66" i="21"/>
  <c r="BH66" i="21"/>
  <c r="BJ66" i="21"/>
  <c r="AC65" i="1"/>
  <c r="EE65" i="1" s="1"/>
  <c r="BO66" i="21"/>
  <c r="W66" i="21" s="1"/>
  <c r="X66" i="21" s="1"/>
  <c r="BL66" i="19"/>
  <c r="Y104" i="19"/>
  <c r="C103" i="19"/>
  <c r="W103" i="1" s="1"/>
  <c r="R57" i="1"/>
  <c r="T57" i="18"/>
  <c r="AW57" i="18"/>
  <c r="AA105" i="19" l="1"/>
  <c r="O105" i="19" s="1"/>
  <c r="Y105" i="1" s="1"/>
  <c r="AA99" i="21"/>
  <c r="O99" i="21" s="1"/>
  <c r="BG99" i="1" s="1"/>
  <c r="Y99" i="21"/>
  <c r="Y100" i="21" s="1"/>
  <c r="C98" i="21"/>
  <c r="BE98" i="1" s="1"/>
  <c r="AN66" i="21"/>
  <c r="AM66" i="21" s="1"/>
  <c r="BI66" i="1" s="1"/>
  <c r="BH66" i="1"/>
  <c r="S66" i="21"/>
  <c r="AW66" i="21" s="1"/>
  <c r="BN66" i="21"/>
  <c r="AG66" i="21"/>
  <c r="BM66" i="21"/>
  <c r="AE66" i="21"/>
  <c r="BN66" i="19"/>
  <c r="AH66" i="19"/>
  <c r="BM66" i="19"/>
  <c r="AF66" i="19"/>
  <c r="AU66" i="21"/>
  <c r="AU66" i="19"/>
  <c r="AX66" i="19"/>
  <c r="BO66" i="19"/>
  <c r="W66" i="19" s="1"/>
  <c r="X66" i="19" s="1"/>
  <c r="Y105" i="19"/>
  <c r="C104" i="19"/>
  <c r="W104" i="1" s="1"/>
  <c r="U57" i="18"/>
  <c r="S57" i="1" s="1"/>
  <c r="ED57" i="1" s="1"/>
  <c r="AO58" i="18"/>
  <c r="V57" i="18"/>
  <c r="AA106" i="19" l="1"/>
  <c r="AA107" i="19" s="1"/>
  <c r="O107" i="19" s="1"/>
  <c r="Y107" i="1" s="1"/>
  <c r="AA100" i="21"/>
  <c r="O100" i="21" s="1"/>
  <c r="BG100" i="1" s="1"/>
  <c r="C100" i="21"/>
  <c r="BE100" i="1" s="1"/>
  <c r="C99" i="21"/>
  <c r="BE99" i="1" s="1"/>
  <c r="Y101" i="21"/>
  <c r="C101" i="21" s="1"/>
  <c r="BE101" i="1" s="1"/>
  <c r="V66" i="21"/>
  <c r="AO67" i="21"/>
  <c r="BJ66" i="1"/>
  <c r="T66" i="21"/>
  <c r="U66" i="21" s="1"/>
  <c r="AN66" i="19"/>
  <c r="AM66" i="19" s="1"/>
  <c r="AA66" i="1" s="1"/>
  <c r="Z66" i="1"/>
  <c r="S66" i="19"/>
  <c r="J66" i="19"/>
  <c r="BI67" i="19"/>
  <c r="AI66" i="19"/>
  <c r="D66" i="21"/>
  <c r="AI66" i="21"/>
  <c r="BG67" i="21"/>
  <c r="AU67" i="21"/>
  <c r="I66" i="21"/>
  <c r="BI67" i="21"/>
  <c r="E66" i="19"/>
  <c r="AJ66" i="19"/>
  <c r="Q66" i="19" s="1"/>
  <c r="BG67" i="19"/>
  <c r="C105" i="19"/>
  <c r="W105" i="1" s="1"/>
  <c r="Y106" i="19"/>
  <c r="C106" i="19" s="1"/>
  <c r="W106" i="1" s="1"/>
  <c r="T58" i="18"/>
  <c r="BJ58" i="18"/>
  <c r="BN58" i="18" s="1"/>
  <c r="BL58" i="18"/>
  <c r="BO58" i="18" s="1"/>
  <c r="BH58" i="18"/>
  <c r="AE58" i="18" s="1"/>
  <c r="D58" i="18" s="1"/>
  <c r="AG58" i="18"/>
  <c r="I58" i="18" s="1"/>
  <c r="AS58" i="18"/>
  <c r="O106" i="19" l="1"/>
  <c r="Y106" i="1" s="1"/>
  <c r="AA108" i="19"/>
  <c r="BJ67" i="21"/>
  <c r="BN67" i="21" s="1"/>
  <c r="BH67" i="21"/>
  <c r="BM67" i="21" s="1"/>
  <c r="AA101" i="21"/>
  <c r="O101" i="21" s="1"/>
  <c r="BG101" i="1" s="1"/>
  <c r="AL66" i="19"/>
  <c r="Y102" i="21"/>
  <c r="AB66" i="1"/>
  <c r="AW66" i="19"/>
  <c r="AE67" i="21"/>
  <c r="BK66" i="1"/>
  <c r="EG66" i="1" s="1"/>
  <c r="AG67" i="21"/>
  <c r="T67" i="21"/>
  <c r="AS67" i="21"/>
  <c r="P66" i="19"/>
  <c r="AK66" i="19" s="1"/>
  <c r="B66" i="19" s="1"/>
  <c r="V66" i="1" s="1"/>
  <c r="BK67" i="19"/>
  <c r="P66" i="21"/>
  <c r="AK66" i="21" s="1"/>
  <c r="B66" i="21" s="1"/>
  <c r="BD66" i="1" s="1"/>
  <c r="BK67" i="21"/>
  <c r="BL67" i="21" s="1"/>
  <c r="AY67" i="21" s="1"/>
  <c r="AJ67" i="21" s="1"/>
  <c r="Q67" i="21" s="1"/>
  <c r="AL67" i="21" s="1"/>
  <c r="Y107" i="19"/>
  <c r="BM58" i="18"/>
  <c r="AX58" i="18"/>
  <c r="AF58" i="18"/>
  <c r="E58" i="18" s="1"/>
  <c r="AI58" i="18"/>
  <c r="P58" i="18" s="1"/>
  <c r="AK58" i="18" s="1"/>
  <c r="AC95" i="4"/>
  <c r="AA102" i="21" l="1"/>
  <c r="O102" i="21" s="1"/>
  <c r="BG102" i="1" s="1"/>
  <c r="AA109" i="19"/>
  <c r="O109" i="19" s="1"/>
  <c r="Y109" i="1" s="1"/>
  <c r="O108" i="19"/>
  <c r="Y108" i="1" s="1"/>
  <c r="Y103" i="21"/>
  <c r="C103" i="21" s="1"/>
  <c r="BE103" i="1" s="1"/>
  <c r="C102" i="21"/>
  <c r="BE102" i="1" s="1"/>
  <c r="AV67" i="21"/>
  <c r="D67" i="21"/>
  <c r="AI67" i="21"/>
  <c r="BG68" i="21"/>
  <c r="I67" i="21"/>
  <c r="BI68" i="21"/>
  <c r="V66" i="19"/>
  <c r="AO67" i="19"/>
  <c r="T66" i="19"/>
  <c r="U66" i="19" s="1"/>
  <c r="BO67" i="21"/>
  <c r="W67" i="21" s="1"/>
  <c r="X67" i="21" s="1"/>
  <c r="Y108" i="19"/>
  <c r="C108" i="19" s="1"/>
  <c r="W108" i="1" s="1"/>
  <c r="C107" i="19"/>
  <c r="W107" i="1" s="1"/>
  <c r="AJ58" i="18"/>
  <c r="Q58" i="18" s="1"/>
  <c r="AL58" i="18" s="1"/>
  <c r="AA103" i="21" l="1"/>
  <c r="O103" i="21" s="1"/>
  <c r="BG103" i="1" s="1"/>
  <c r="Y104" i="21"/>
  <c r="AN67" i="21"/>
  <c r="AM67" i="21" s="1"/>
  <c r="BI67" i="1" s="1"/>
  <c r="BH67" i="1"/>
  <c r="S67" i="21"/>
  <c r="P67" i="21"/>
  <c r="AK67" i="21" s="1"/>
  <c r="B67" i="21" s="1"/>
  <c r="BD67" i="1" s="1"/>
  <c r="BK68" i="21"/>
  <c r="AC66" i="1"/>
  <c r="EE66" i="1" s="1"/>
  <c r="AS67" i="19"/>
  <c r="BH67" i="19"/>
  <c r="BJ67" i="19"/>
  <c r="BL67" i="19"/>
  <c r="Y109" i="19"/>
  <c r="C109" i="19" s="1"/>
  <c r="W109" i="1" s="1"/>
  <c r="K58" i="18"/>
  <c r="R58" i="18"/>
  <c r="F95" i="4"/>
  <c r="AA104" i="21" l="1"/>
  <c r="AA105" i="21" s="1"/>
  <c r="Y105" i="21"/>
  <c r="Y106" i="21" s="1"/>
  <c r="C106" i="21" s="1"/>
  <c r="BE106" i="1" s="1"/>
  <c r="C104" i="21"/>
  <c r="BE104" i="1" s="1"/>
  <c r="BJ67" i="1"/>
  <c r="AW67" i="21"/>
  <c r="U67" i="21"/>
  <c r="BM67" i="19"/>
  <c r="AE67" i="19"/>
  <c r="AY67" i="19"/>
  <c r="BO67" i="19"/>
  <c r="W67" i="19" s="1"/>
  <c r="X67" i="19" s="1"/>
  <c r="BN67" i="19"/>
  <c r="AH67" i="19"/>
  <c r="AU67" i="19"/>
  <c r="AV67" i="19"/>
  <c r="AV58" i="18"/>
  <c r="AD59" i="18"/>
  <c r="AA59" i="18" s="1"/>
  <c r="AR60" i="18"/>
  <c r="BK59" i="18"/>
  <c r="F58" i="18"/>
  <c r="W58" i="18" s="1"/>
  <c r="X58" i="18" s="1"/>
  <c r="P58" i="1" s="1"/>
  <c r="B58" i="18"/>
  <c r="L58" i="1" s="1"/>
  <c r="AU58" i="18"/>
  <c r="AC59" i="18"/>
  <c r="Z59" i="18" s="1"/>
  <c r="AQ60" i="18"/>
  <c r="BI59" i="18"/>
  <c r="AP97" i="4"/>
  <c r="AB96" i="4"/>
  <c r="AA106" i="21" l="1"/>
  <c r="AA107" i="21" s="1"/>
  <c r="AA108" i="21" s="1"/>
  <c r="O108" i="21" s="1"/>
  <c r="BG108" i="1" s="1"/>
  <c r="O104" i="21"/>
  <c r="BG104" i="1" s="1"/>
  <c r="O105" i="21"/>
  <c r="BG105" i="1" s="1"/>
  <c r="C105" i="21"/>
  <c r="BE105" i="1" s="1"/>
  <c r="Y107" i="21"/>
  <c r="BK67" i="1"/>
  <c r="EG67" i="1" s="1"/>
  <c r="V67" i="21"/>
  <c r="AO68" i="21"/>
  <c r="AN67" i="19"/>
  <c r="AM67" i="19" s="1"/>
  <c r="AA67" i="1" s="1"/>
  <c r="Z67" i="1"/>
  <c r="S67" i="19"/>
  <c r="J67" i="19"/>
  <c r="BI68" i="19"/>
  <c r="AJ67" i="19"/>
  <c r="Q67" i="19" s="1"/>
  <c r="D67" i="19"/>
  <c r="AI67" i="19"/>
  <c r="BG68" i="19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BG59" i="18"/>
  <c r="AD96" i="4"/>
  <c r="O106" i="21" l="1"/>
  <c r="BG106" i="1" s="1"/>
  <c r="O107" i="21"/>
  <c r="BG107" i="1" s="1"/>
  <c r="AA109" i="21"/>
  <c r="O109" i="21" s="1"/>
  <c r="BG109" i="1" s="1"/>
  <c r="Y108" i="21"/>
  <c r="C108" i="21" s="1"/>
  <c r="BE108" i="1" s="1"/>
  <c r="C107" i="21"/>
  <c r="BE107" i="1" s="1"/>
  <c r="AB67" i="1"/>
  <c r="AW67" i="19"/>
  <c r="AS68" i="21"/>
  <c r="BH68" i="21"/>
  <c r="BJ68" i="21"/>
  <c r="AU68" i="21" s="1"/>
  <c r="BL68" i="21"/>
  <c r="P67" i="19"/>
  <c r="AK67" i="19" s="1"/>
  <c r="BK68" i="19"/>
  <c r="AL67" i="19"/>
  <c r="AF59" i="18"/>
  <c r="E59" i="18" s="1"/>
  <c r="AW58" i="18"/>
  <c r="C59" i="18"/>
  <c r="M59" i="1" s="1"/>
  <c r="Y109" i="21" l="1"/>
  <c r="C109" i="21" s="1"/>
  <c r="BE109" i="1" s="1"/>
  <c r="BM68" i="21"/>
  <c r="AF68" i="21"/>
  <c r="AY68" i="21"/>
  <c r="BO68" i="21"/>
  <c r="W68" i="21" s="1"/>
  <c r="X68" i="21" s="1"/>
  <c r="V67" i="19"/>
  <c r="AO68" i="19"/>
  <c r="BL68" i="19" s="1"/>
  <c r="BN68" i="21"/>
  <c r="AH68" i="21"/>
  <c r="T67" i="19"/>
  <c r="U67" i="19" s="1"/>
  <c r="AV68" i="21"/>
  <c r="B67" i="19"/>
  <c r="V67" i="1" s="1"/>
  <c r="U58" i="18"/>
  <c r="S58" i="1" s="1"/>
  <c r="ED58" i="1" s="1"/>
  <c r="AO59" i="18"/>
  <c r="V58" i="18"/>
  <c r="AN95" i="4"/>
  <c r="AM95" i="4" s="1"/>
  <c r="F95" i="1"/>
  <c r="AN68" i="21" l="1"/>
  <c r="AM68" i="21" s="1"/>
  <c r="BI68" i="1" s="1"/>
  <c r="BH68" i="1"/>
  <c r="S68" i="21"/>
  <c r="BO68" i="19"/>
  <c r="W68" i="19" s="1"/>
  <c r="X68" i="19" s="1"/>
  <c r="AX68" i="19"/>
  <c r="J68" i="21"/>
  <c r="BI69" i="21"/>
  <c r="AI68" i="21"/>
  <c r="E68" i="21"/>
  <c r="AJ68" i="21"/>
  <c r="Q68" i="21" s="1"/>
  <c r="BG69" i="21"/>
  <c r="AS68" i="19"/>
  <c r="BH68" i="19"/>
  <c r="AV68" i="19"/>
  <c r="BJ68" i="19"/>
  <c r="AU68" i="19" s="1"/>
  <c r="AC67" i="1"/>
  <c r="EE67" i="1" s="1"/>
  <c r="BJ59" i="18"/>
  <c r="AG59" i="18" s="1"/>
  <c r="I59" i="18" s="1"/>
  <c r="K59" i="18" s="1"/>
  <c r="BL59" i="18"/>
  <c r="AX59" i="18" s="1"/>
  <c r="BH59" i="18"/>
  <c r="BM59" i="18" s="1"/>
  <c r="AS59" i="18"/>
  <c r="H95" i="1"/>
  <c r="U95" i="4"/>
  <c r="I95" i="1" s="1"/>
  <c r="EC95" i="1" s="1"/>
  <c r="G95" i="1"/>
  <c r="AL68" i="21" l="1"/>
  <c r="BJ68" i="1"/>
  <c r="AW68" i="21"/>
  <c r="AN68" i="19"/>
  <c r="AM68" i="19" s="1"/>
  <c r="AA68" i="1" s="1"/>
  <c r="Z68" i="1"/>
  <c r="S68" i="19"/>
  <c r="BM68" i="19"/>
  <c r="AF68" i="19"/>
  <c r="BN68" i="19"/>
  <c r="AH68" i="19"/>
  <c r="AV69" i="19"/>
  <c r="P68" i="21"/>
  <c r="AK68" i="21" s="1"/>
  <c r="B68" i="21" s="1"/>
  <c r="BD68" i="1" s="1"/>
  <c r="BK69" i="21"/>
  <c r="AC60" i="18"/>
  <c r="Z60" i="18" s="1"/>
  <c r="H60" i="18" s="1"/>
  <c r="N60" i="1" s="1"/>
  <c r="AQ61" i="18"/>
  <c r="BN59" i="18"/>
  <c r="BO59" i="18"/>
  <c r="AH59" i="18"/>
  <c r="J59" i="18" s="1"/>
  <c r="AE59" i="18"/>
  <c r="D59" i="18" s="1"/>
  <c r="AY59" i="18"/>
  <c r="AU59" i="18"/>
  <c r="K60" i="18"/>
  <c r="AC96" i="4"/>
  <c r="AB68" i="1" l="1"/>
  <c r="V68" i="21"/>
  <c r="AO69" i="21"/>
  <c r="T68" i="21"/>
  <c r="U68" i="21" s="1"/>
  <c r="AW68" i="19"/>
  <c r="J68" i="19"/>
  <c r="BI69" i="19"/>
  <c r="AI68" i="19"/>
  <c r="E68" i="19"/>
  <c r="AJ68" i="19"/>
  <c r="Q68" i="19" s="1"/>
  <c r="BG69" i="19"/>
  <c r="AQ62" i="18"/>
  <c r="AC61" i="18"/>
  <c r="Z61" i="18" s="1"/>
  <c r="AI59" i="18"/>
  <c r="BI60" i="18"/>
  <c r="AJ59" i="18"/>
  <c r="AS96" i="4"/>
  <c r="AL68" i="19" l="1"/>
  <c r="V68" i="19"/>
  <c r="AO69" i="19"/>
  <c r="BH69" i="19" s="1"/>
  <c r="AS69" i="21"/>
  <c r="BH69" i="21"/>
  <c r="BJ69" i="21"/>
  <c r="AU69" i="21" s="1"/>
  <c r="BK68" i="1"/>
  <c r="EG68" i="1" s="1"/>
  <c r="T68" i="19"/>
  <c r="U68" i="19" s="1"/>
  <c r="BL69" i="21"/>
  <c r="P68" i="19"/>
  <c r="AK68" i="19" s="1"/>
  <c r="B68" i="19" s="1"/>
  <c r="V68" i="1" s="1"/>
  <c r="BK69" i="19"/>
  <c r="Q59" i="18"/>
  <c r="AL59" i="18" s="1"/>
  <c r="P59" i="18"/>
  <c r="AK59" i="18" s="1"/>
  <c r="AH61" i="18"/>
  <c r="J61" i="18" s="1"/>
  <c r="H61" i="18"/>
  <c r="N61" i="1" s="1"/>
  <c r="R59" i="18"/>
  <c r="F96" i="4"/>
  <c r="BG97" i="4" s="1"/>
  <c r="BL69" i="19" l="1"/>
  <c r="AX69" i="19" s="1"/>
  <c r="BJ69" i="19"/>
  <c r="BN69" i="19" s="1"/>
  <c r="AU70" i="21"/>
  <c r="BO69" i="21"/>
  <c r="W69" i="21" s="1"/>
  <c r="X69" i="21" s="1"/>
  <c r="AX69" i="21"/>
  <c r="BM69" i="21"/>
  <c r="AF69" i="21"/>
  <c r="AV69" i="21"/>
  <c r="AC68" i="1"/>
  <c r="EE68" i="1" s="1"/>
  <c r="AH69" i="19"/>
  <c r="BM69" i="19"/>
  <c r="AF69" i="19"/>
  <c r="AS69" i="19"/>
  <c r="AU69" i="19"/>
  <c r="BN69" i="21"/>
  <c r="AH69" i="21"/>
  <c r="F59" i="18"/>
  <c r="AD60" i="18"/>
  <c r="AA60" i="18" s="1"/>
  <c r="AR61" i="18"/>
  <c r="AV59" i="18"/>
  <c r="BK60" i="18"/>
  <c r="AP98" i="4"/>
  <c r="AB97" i="4"/>
  <c r="BO69" i="19" l="1"/>
  <c r="W69" i="19" s="1"/>
  <c r="X69" i="19" s="1"/>
  <c r="AN69" i="19" s="1"/>
  <c r="AM69" i="19" s="1"/>
  <c r="AA69" i="1" s="1"/>
  <c r="Z69" i="1"/>
  <c r="S69" i="19"/>
  <c r="AW69" i="19" s="1"/>
  <c r="AN69" i="21"/>
  <c r="AM69" i="21" s="1"/>
  <c r="BI69" i="1" s="1"/>
  <c r="BH69" i="1"/>
  <c r="S69" i="21"/>
  <c r="E69" i="21"/>
  <c r="AJ69" i="21"/>
  <c r="Q69" i="21" s="1"/>
  <c r="BG70" i="21"/>
  <c r="J69" i="21"/>
  <c r="BI70" i="21"/>
  <c r="AI69" i="21"/>
  <c r="E69" i="19"/>
  <c r="AJ69" i="19"/>
  <c r="Q69" i="19" s="1"/>
  <c r="BG70" i="19"/>
  <c r="J69" i="19"/>
  <c r="BI70" i="19"/>
  <c r="AI69" i="19"/>
  <c r="W59" i="18"/>
  <c r="X59" i="18" s="1"/>
  <c r="B59" i="18"/>
  <c r="L59" i="1" s="1"/>
  <c r="O60" i="18"/>
  <c r="O60" i="1" s="1"/>
  <c r="AP61" i="18"/>
  <c r="AB60" i="18"/>
  <c r="Y60" i="18" s="1"/>
  <c r="BG60" i="18"/>
  <c r="AD97" i="4"/>
  <c r="B96" i="1"/>
  <c r="V69" i="19" l="1"/>
  <c r="AO70" i="19"/>
  <c r="BJ70" i="19" s="1"/>
  <c r="BJ69" i="1"/>
  <c r="AW69" i="21"/>
  <c r="AB69" i="1"/>
  <c r="T69" i="19"/>
  <c r="U69" i="19" s="1"/>
  <c r="AL69" i="19"/>
  <c r="AL69" i="21"/>
  <c r="P69" i="19"/>
  <c r="AK69" i="19" s="1"/>
  <c r="BK70" i="19"/>
  <c r="P69" i="21"/>
  <c r="AK69" i="21" s="1"/>
  <c r="B69" i="21" s="1"/>
  <c r="BD69" i="1" s="1"/>
  <c r="BK70" i="21"/>
  <c r="AN59" i="18"/>
  <c r="AM59" i="18" s="1"/>
  <c r="Q59" i="1" s="1"/>
  <c r="P59" i="1"/>
  <c r="AF60" i="18"/>
  <c r="E60" i="18" s="1"/>
  <c r="C60" i="18"/>
  <c r="M60" i="1" s="1"/>
  <c r="S59" i="18"/>
  <c r="AN96" i="4"/>
  <c r="AM96" i="4" s="1"/>
  <c r="F96" i="1"/>
  <c r="BL70" i="19" l="1"/>
  <c r="AX70" i="19" s="1"/>
  <c r="BN70" i="19"/>
  <c r="AH70" i="19"/>
  <c r="V69" i="21"/>
  <c r="AO70" i="21"/>
  <c r="BL70" i="21" s="1"/>
  <c r="T69" i="21"/>
  <c r="U69" i="21" s="1"/>
  <c r="AC69" i="1"/>
  <c r="AS70" i="19"/>
  <c r="AV70" i="19"/>
  <c r="AU70" i="19"/>
  <c r="BH70" i="19"/>
  <c r="B69" i="19"/>
  <c r="V69" i="1" s="1"/>
  <c r="R59" i="1"/>
  <c r="T59" i="18"/>
  <c r="AW59" i="18"/>
  <c r="G96" i="1"/>
  <c r="AW96" i="4"/>
  <c r="H96" i="1"/>
  <c r="BO70" i="19" l="1"/>
  <c r="W70" i="19" s="1"/>
  <c r="X70" i="19" s="1"/>
  <c r="AN70" i="19" s="1"/>
  <c r="AM70" i="19" s="1"/>
  <c r="AA70" i="1" s="1"/>
  <c r="Z70" i="1"/>
  <c r="S70" i="19"/>
  <c r="AW70" i="19" s="1"/>
  <c r="BM70" i="19"/>
  <c r="AF70" i="19"/>
  <c r="EE69" i="1"/>
  <c r="CK69" i="1"/>
  <c r="BK69" i="1"/>
  <c r="BO70" i="21"/>
  <c r="W70" i="21" s="1"/>
  <c r="X70" i="21" s="1"/>
  <c r="AY70" i="21"/>
  <c r="AS70" i="21"/>
  <c r="AV70" i="21"/>
  <c r="BJ70" i="21"/>
  <c r="BH70" i="21"/>
  <c r="AU71" i="19"/>
  <c r="J70" i="19"/>
  <c r="BI71" i="19"/>
  <c r="AI70" i="19"/>
  <c r="U59" i="18"/>
  <c r="S59" i="1" s="1"/>
  <c r="ED59" i="1" s="1"/>
  <c r="AO60" i="18"/>
  <c r="V59" i="18"/>
  <c r="AS60" i="18"/>
  <c r="AC97" i="4"/>
  <c r="U96" i="4"/>
  <c r="I96" i="1" s="1"/>
  <c r="EC96" i="1" s="1"/>
  <c r="V96" i="4"/>
  <c r="V70" i="19" l="1"/>
  <c r="AO71" i="19"/>
  <c r="BJ71" i="19" s="1"/>
  <c r="AN70" i="21"/>
  <c r="AM70" i="21" s="1"/>
  <c r="BI70" i="1" s="1"/>
  <c r="BH70" i="1"/>
  <c r="S70" i="21"/>
  <c r="AB70" i="1"/>
  <c r="T70" i="19"/>
  <c r="U70" i="19" s="1"/>
  <c r="EG69" i="1"/>
  <c r="CM69" i="1"/>
  <c r="BN70" i="21"/>
  <c r="AH70" i="21"/>
  <c r="BM70" i="21"/>
  <c r="AF70" i="21"/>
  <c r="P70" i="19"/>
  <c r="AK70" i="19" s="1"/>
  <c r="B70" i="19" s="1"/>
  <c r="V70" i="1" s="1"/>
  <c r="E70" i="19"/>
  <c r="AJ70" i="19"/>
  <c r="Q70" i="19" s="1"/>
  <c r="BG71" i="19"/>
  <c r="CJ59" i="1"/>
  <c r="T60" i="18"/>
  <c r="BJ60" i="18"/>
  <c r="BL60" i="18"/>
  <c r="AX60" i="18" s="1"/>
  <c r="BH60" i="18"/>
  <c r="BM60" i="18" s="1"/>
  <c r="AU60" i="18"/>
  <c r="AH60" i="18"/>
  <c r="J60" i="18" s="1"/>
  <c r="AY60" i="18"/>
  <c r="AS97" i="4"/>
  <c r="BH71" i="19" l="1"/>
  <c r="BM71" i="19" s="1"/>
  <c r="BK71" i="19"/>
  <c r="BL71" i="19" s="1"/>
  <c r="AY71" i="19" s="1"/>
  <c r="AJ71" i="19" s="1"/>
  <c r="Q71" i="19" s="1"/>
  <c r="AL71" i="19" s="1"/>
  <c r="AL70" i="19"/>
  <c r="BN71" i="19"/>
  <c r="AG71" i="19"/>
  <c r="BJ70" i="1"/>
  <c r="AE71" i="19"/>
  <c r="AC70" i="1"/>
  <c r="EE70" i="1" s="1"/>
  <c r="AW70" i="21"/>
  <c r="T70" i="21" s="1"/>
  <c r="U70" i="21" s="1"/>
  <c r="AS71" i="19"/>
  <c r="AV71" i="19"/>
  <c r="J70" i="21"/>
  <c r="BI71" i="21"/>
  <c r="AI70" i="21"/>
  <c r="E70" i="21"/>
  <c r="AJ70" i="21"/>
  <c r="Q70" i="21" s="1"/>
  <c r="BG71" i="21"/>
  <c r="BO60" i="18"/>
  <c r="AG60" i="18"/>
  <c r="I60" i="18" s="1"/>
  <c r="BN60" i="18"/>
  <c r="AE60" i="18"/>
  <c r="D60" i="18" s="1"/>
  <c r="AJ60" i="18"/>
  <c r="BI61" i="18" l="1"/>
  <c r="BO71" i="19"/>
  <c r="W71" i="19" s="1"/>
  <c r="X71" i="19" s="1"/>
  <c r="AN71" i="19" s="1"/>
  <c r="AM71" i="19" s="1"/>
  <c r="AA71" i="1" s="1"/>
  <c r="Z71" i="1"/>
  <c r="S71" i="19"/>
  <c r="BK70" i="1"/>
  <c r="EG70" i="1" s="1"/>
  <c r="D71" i="19"/>
  <c r="AI71" i="19"/>
  <c r="BG72" i="19"/>
  <c r="V70" i="21"/>
  <c r="AO71" i="21"/>
  <c r="BJ71" i="21" s="1"/>
  <c r="I71" i="19"/>
  <c r="BI72" i="19"/>
  <c r="AL70" i="21"/>
  <c r="P70" i="21"/>
  <c r="AK70" i="21" s="1"/>
  <c r="B70" i="21" s="1"/>
  <c r="BD70" i="1" s="1"/>
  <c r="BK71" i="21"/>
  <c r="AI60" i="18"/>
  <c r="P60" i="18" s="1"/>
  <c r="AK60" i="18" s="1"/>
  <c r="Q60" i="18"/>
  <c r="AL60" i="18" s="1"/>
  <c r="F60" i="18"/>
  <c r="F97" i="4"/>
  <c r="BG98" i="4" s="1"/>
  <c r="BL71" i="21" l="1"/>
  <c r="AY71" i="21" s="1"/>
  <c r="AB71" i="1"/>
  <c r="AW71" i="19"/>
  <c r="AH71" i="21"/>
  <c r="BN71" i="21"/>
  <c r="BH71" i="21"/>
  <c r="P71" i="19"/>
  <c r="AK71" i="19" s="1"/>
  <c r="B71" i="19" s="1"/>
  <c r="V71" i="1" s="1"/>
  <c r="BK72" i="19"/>
  <c r="AS71" i="21"/>
  <c r="AU71" i="21"/>
  <c r="AV71" i="21"/>
  <c r="AP62" i="18"/>
  <c r="AB61" i="18"/>
  <c r="Y61" i="18" s="1"/>
  <c r="BG61" i="18"/>
  <c r="R60" i="18"/>
  <c r="AP99" i="4"/>
  <c r="AB98" i="4"/>
  <c r="BO71" i="21" l="1"/>
  <c r="W71" i="21" s="1"/>
  <c r="X71" i="21" s="1"/>
  <c r="AN71" i="21" s="1"/>
  <c r="AM71" i="21" s="1"/>
  <c r="BI71" i="1" s="1"/>
  <c r="V71" i="19"/>
  <c r="AO72" i="19"/>
  <c r="BH71" i="1"/>
  <c r="S71" i="21"/>
  <c r="T71" i="19"/>
  <c r="BM71" i="21"/>
  <c r="AF71" i="21"/>
  <c r="J71" i="21"/>
  <c r="BI72" i="21"/>
  <c r="AI71" i="21"/>
  <c r="AF61" i="18"/>
  <c r="E61" i="18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D98" i="4"/>
  <c r="B97" i="1"/>
  <c r="BJ71" i="1" l="1"/>
  <c r="AS72" i="19"/>
  <c r="BH72" i="19"/>
  <c r="BJ72" i="19"/>
  <c r="AU72" i="19" s="1"/>
  <c r="BL72" i="19"/>
  <c r="AV72" i="19" s="1"/>
  <c r="AW71" i="21"/>
  <c r="P71" i="21"/>
  <c r="AK71" i="21" s="1"/>
  <c r="E71" i="21"/>
  <c r="AJ71" i="21"/>
  <c r="Q71" i="21" s="1"/>
  <c r="BG72" i="21"/>
  <c r="AY61" i="18"/>
  <c r="O61" i="18"/>
  <c r="O61" i="1" s="1"/>
  <c r="S60" i="18"/>
  <c r="R60" i="1" s="1"/>
  <c r="AN60" i="18"/>
  <c r="AM60" i="18" s="1"/>
  <c r="Q60" i="1" s="1"/>
  <c r="BM72" i="19" l="1"/>
  <c r="AE72" i="19"/>
  <c r="AY72" i="19"/>
  <c r="AJ72" i="19" s="1"/>
  <c r="Q72" i="19" s="1"/>
  <c r="AL72" i="19" s="1"/>
  <c r="BO72" i="19"/>
  <c r="W72" i="19" s="1"/>
  <c r="X72" i="19" s="1"/>
  <c r="V71" i="21"/>
  <c r="AO72" i="21"/>
  <c r="BH72" i="21" s="1"/>
  <c r="AF72" i="21" s="1"/>
  <c r="T71" i="21"/>
  <c r="U71" i="21" s="1"/>
  <c r="AG72" i="19"/>
  <c r="BN72" i="19"/>
  <c r="BK72" i="21"/>
  <c r="AL71" i="21"/>
  <c r="B71" i="21" s="1"/>
  <c r="BD71" i="1" s="1"/>
  <c r="AW60" i="18"/>
  <c r="AO61" i="18" s="1"/>
  <c r="AN97" i="4"/>
  <c r="AM97" i="4" s="1"/>
  <c r="F97" i="1"/>
  <c r="BL72" i="21" l="1"/>
  <c r="AX72" i="21" s="1"/>
  <c r="AN72" i="19"/>
  <c r="AM72" i="19" s="1"/>
  <c r="AA72" i="1" s="1"/>
  <c r="Z72" i="1"/>
  <c r="S72" i="19"/>
  <c r="BK71" i="1"/>
  <c r="EG71" i="1" s="1"/>
  <c r="AS72" i="21"/>
  <c r="AV72" i="21"/>
  <c r="BJ72" i="21"/>
  <c r="I72" i="19"/>
  <c r="BI73" i="19"/>
  <c r="BM72" i="21"/>
  <c r="E72" i="21"/>
  <c r="BG73" i="21"/>
  <c r="D72" i="19"/>
  <c r="AI72" i="19"/>
  <c r="BG73" i="19"/>
  <c r="BJ61" i="18"/>
  <c r="BH61" i="18"/>
  <c r="BL61" i="18"/>
  <c r="V60" i="18"/>
  <c r="U60" i="18"/>
  <c r="S60" i="1" s="1"/>
  <c r="ED60" i="1" s="1"/>
  <c r="AW97" i="4"/>
  <c r="H97" i="1"/>
  <c r="U97" i="4"/>
  <c r="G97" i="1"/>
  <c r="BO72" i="21" l="1"/>
  <c r="W72" i="21" s="1"/>
  <c r="X72" i="21" s="1"/>
  <c r="AN72" i="21" s="1"/>
  <c r="AM72" i="21" s="1"/>
  <c r="BI72" i="1" s="1"/>
  <c r="AB72" i="1"/>
  <c r="AW72" i="19"/>
  <c r="BH72" i="1"/>
  <c r="S72" i="21"/>
  <c r="P72" i="19"/>
  <c r="AK72" i="19" s="1"/>
  <c r="B72" i="19" s="1"/>
  <c r="V72" i="1" s="1"/>
  <c r="BK73" i="19"/>
  <c r="BN72" i="21"/>
  <c r="AH72" i="21"/>
  <c r="AU72" i="21"/>
  <c r="BN61" i="18"/>
  <c r="BM61" i="18"/>
  <c r="BO61" i="18"/>
  <c r="AS61" i="18"/>
  <c r="AC98" i="4"/>
  <c r="I97" i="1"/>
  <c r="EC97" i="1" s="1"/>
  <c r="V97" i="4"/>
  <c r="V72" i="19" l="1"/>
  <c r="AO73" i="19"/>
  <c r="BL73" i="19" s="1"/>
  <c r="AX73" i="19" s="1"/>
  <c r="T72" i="19"/>
  <c r="U72" i="19" s="1"/>
  <c r="BJ72" i="1"/>
  <c r="AW72" i="21"/>
  <c r="J72" i="21"/>
  <c r="BI73" i="21"/>
  <c r="AI72" i="21"/>
  <c r="AJ72" i="21"/>
  <c r="Q72" i="21" s="1"/>
  <c r="AE61" i="18"/>
  <c r="D61" i="18" s="1"/>
  <c r="AG61" i="18"/>
  <c r="I61" i="18" s="1"/>
  <c r="AX61" i="18"/>
  <c r="AS98" i="4"/>
  <c r="AL72" i="21" l="1"/>
  <c r="V72" i="21"/>
  <c r="AO73" i="21"/>
  <c r="T72" i="21"/>
  <c r="U72" i="21" s="1"/>
  <c r="BO73" i="19"/>
  <c r="W73" i="19" s="1"/>
  <c r="X73" i="19" s="1"/>
  <c r="AC72" i="1"/>
  <c r="EE72" i="1" s="1"/>
  <c r="T73" i="19"/>
  <c r="AS73" i="19"/>
  <c r="AV73" i="19"/>
  <c r="BJ73" i="19"/>
  <c r="AU73" i="19" s="1"/>
  <c r="BH73" i="19"/>
  <c r="P72" i="21"/>
  <c r="AK72" i="21" s="1"/>
  <c r="B72" i="21" s="1"/>
  <c r="BD72" i="1" s="1"/>
  <c r="BK73" i="21"/>
  <c r="BL73" i="21" s="1"/>
  <c r="AX73" i="21" s="1"/>
  <c r="AI61" i="18"/>
  <c r="P61" i="18" s="1"/>
  <c r="AK61" i="18" s="1"/>
  <c r="AJ61" i="18"/>
  <c r="F98" i="4"/>
  <c r="BG99" i="4" s="1"/>
  <c r="AN73" i="19" l="1"/>
  <c r="AM73" i="19" s="1"/>
  <c r="AA73" i="1" s="1"/>
  <c r="Z73" i="1"/>
  <c r="S73" i="19"/>
  <c r="AB73" i="1" s="1"/>
  <c r="BJ73" i="21"/>
  <c r="AH73" i="21" s="1"/>
  <c r="J73" i="21" s="1"/>
  <c r="AG73" i="21"/>
  <c r="BM73" i="19"/>
  <c r="AF73" i="19"/>
  <c r="BK72" i="1"/>
  <c r="EG72" i="1" s="1"/>
  <c r="AS73" i="21"/>
  <c r="BH73" i="21"/>
  <c r="AV73" i="21"/>
  <c r="BN73" i="19"/>
  <c r="AH73" i="19"/>
  <c r="BO73" i="21"/>
  <c r="W73" i="21" s="1"/>
  <c r="X73" i="21" s="1"/>
  <c r="R61" i="18"/>
  <c r="AD62" i="18" s="1"/>
  <c r="AA62" i="18" s="1"/>
  <c r="Q61" i="18"/>
  <c r="AL61" i="18" s="1"/>
  <c r="AV61" i="18"/>
  <c r="AP100" i="4"/>
  <c r="AB99" i="4"/>
  <c r="U73" i="19" l="1"/>
  <c r="AN73" i="21"/>
  <c r="AM73" i="21" s="1"/>
  <c r="BI73" i="1" s="1"/>
  <c r="BH73" i="1"/>
  <c r="S73" i="21"/>
  <c r="AW73" i="21" s="1"/>
  <c r="AW73" i="19"/>
  <c r="BN73" i="21"/>
  <c r="AU73" i="21"/>
  <c r="AJ73" i="21"/>
  <c r="Q73" i="21" s="1"/>
  <c r="AL73" i="21" s="1"/>
  <c r="BM73" i="21"/>
  <c r="AE73" i="21"/>
  <c r="E73" i="19"/>
  <c r="AJ73" i="19"/>
  <c r="Q73" i="19" s="1"/>
  <c r="BG74" i="19"/>
  <c r="I73" i="21"/>
  <c r="BI74" i="21"/>
  <c r="J73" i="19"/>
  <c r="BI74" i="19"/>
  <c r="AI73" i="19"/>
  <c r="BK62" i="18"/>
  <c r="AR63" i="18"/>
  <c r="AX62" i="18"/>
  <c r="O62" i="18"/>
  <c r="O62" i="1" s="1"/>
  <c r="AD99" i="4"/>
  <c r="B98" i="1"/>
  <c r="AL73" i="19" l="1"/>
  <c r="V73" i="21"/>
  <c r="AO74" i="21"/>
  <c r="V73" i="19"/>
  <c r="AO74" i="19"/>
  <c r="BH74" i="19" s="1"/>
  <c r="BJ73" i="1"/>
  <c r="T73" i="21"/>
  <c r="U73" i="21" s="1"/>
  <c r="AC73" i="1"/>
  <c r="EE73" i="1" s="1"/>
  <c r="P73" i="19"/>
  <c r="AK73" i="19" s="1"/>
  <c r="B73" i="19" s="1"/>
  <c r="V73" i="1" s="1"/>
  <c r="BK74" i="19"/>
  <c r="D73" i="21"/>
  <c r="AI73" i="21"/>
  <c r="BG74" i="21"/>
  <c r="K61" i="18"/>
  <c r="AC62" i="18" s="1"/>
  <c r="Z62" i="18" s="1"/>
  <c r="F61" i="18"/>
  <c r="BM74" i="19" l="1"/>
  <c r="AF74" i="19"/>
  <c r="AS74" i="21"/>
  <c r="BH74" i="21"/>
  <c r="BJ74" i="21"/>
  <c r="AS74" i="19"/>
  <c r="BL74" i="19"/>
  <c r="AX74" i="19" s="1"/>
  <c r="BJ74" i="19"/>
  <c r="BK73" i="1"/>
  <c r="EG73" i="1" s="1"/>
  <c r="P73" i="21"/>
  <c r="AK73" i="21" s="1"/>
  <c r="B73" i="21" s="1"/>
  <c r="BD73" i="1" s="1"/>
  <c r="BK74" i="21"/>
  <c r="BL74" i="21" s="1"/>
  <c r="AY74" i="21" s="1"/>
  <c r="AI74" i="21" s="1"/>
  <c r="B61" i="18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BG62" i="18"/>
  <c r="W61" i="18"/>
  <c r="X61" i="18" s="1"/>
  <c r="P61" i="1" s="1"/>
  <c r="AN98" i="4"/>
  <c r="AM98" i="4" s="1"/>
  <c r="F98" i="1"/>
  <c r="BO74" i="19" l="1"/>
  <c r="W74" i="19" s="1"/>
  <c r="X74" i="19" s="1"/>
  <c r="AN74" i="19" s="1"/>
  <c r="AM74" i="19" s="1"/>
  <c r="AA74" i="1" s="1"/>
  <c r="Z74" i="1"/>
  <c r="S74" i="19"/>
  <c r="E74" i="19"/>
  <c r="BG75" i="19"/>
  <c r="AG74" i="21"/>
  <c r="AU74" i="21"/>
  <c r="BN74" i="21"/>
  <c r="P74" i="21"/>
  <c r="BN74" i="19"/>
  <c r="AH74" i="19"/>
  <c r="AV74" i="21"/>
  <c r="AV74" i="19"/>
  <c r="BM74" i="21"/>
  <c r="AF74" i="21"/>
  <c r="AU74" i="19"/>
  <c r="BO74" i="21"/>
  <c r="W74" i="21" s="1"/>
  <c r="X74" i="21" s="1"/>
  <c r="AE62" i="18"/>
  <c r="D62" i="18" s="1"/>
  <c r="C62" i="18"/>
  <c r="M62" i="1" s="1"/>
  <c r="AN61" i="18"/>
  <c r="AM61" i="18" s="1"/>
  <c r="Q61" i="1" s="1"/>
  <c r="S61" i="18"/>
  <c r="AW98" i="4"/>
  <c r="H98" i="1"/>
  <c r="G98" i="1"/>
  <c r="AN74" i="21" l="1"/>
  <c r="AM74" i="21" s="1"/>
  <c r="BI74" i="1" s="1"/>
  <c r="BH74" i="1"/>
  <c r="S74" i="21"/>
  <c r="AB74" i="1"/>
  <c r="T74" i="19"/>
  <c r="U74" i="19" s="1"/>
  <c r="AW74" i="19"/>
  <c r="E74" i="21"/>
  <c r="AJ74" i="21"/>
  <c r="BG75" i="21"/>
  <c r="AU75" i="21"/>
  <c r="J74" i="19"/>
  <c r="BI75" i="19"/>
  <c r="AI74" i="19"/>
  <c r="AJ74" i="19"/>
  <c r="Q74" i="19" s="1"/>
  <c r="I74" i="21"/>
  <c r="AK74" i="21" s="1"/>
  <c r="BI75" i="21"/>
  <c r="R61" i="1"/>
  <c r="AW61" i="18"/>
  <c r="AO62" i="18" s="1"/>
  <c r="AC99" i="4"/>
  <c r="U98" i="4"/>
  <c r="I98" i="1" s="1"/>
  <c r="EC98" i="1" s="1"/>
  <c r="V98" i="4"/>
  <c r="AL74" i="19" l="1"/>
  <c r="AC74" i="1"/>
  <c r="BJ74" i="1"/>
  <c r="AW74" i="21"/>
  <c r="V74" i="19"/>
  <c r="AO75" i="19"/>
  <c r="Q74" i="21"/>
  <c r="AL74" i="21" s="1"/>
  <c r="B74" i="21" s="1"/>
  <c r="BD74" i="1" s="1"/>
  <c r="BK75" i="21"/>
  <c r="P74" i="19"/>
  <c r="AK74" i="19" s="1"/>
  <c r="B74" i="19" s="1"/>
  <c r="V74" i="1" s="1"/>
  <c r="BK75" i="19"/>
  <c r="BL62" i="18"/>
  <c r="BJ62" i="18"/>
  <c r="BH62" i="18"/>
  <c r="T61" i="18"/>
  <c r="V61" i="18"/>
  <c r="U61" i="18"/>
  <c r="S61" i="1" s="1"/>
  <c r="ED61" i="1" s="1"/>
  <c r="AS99" i="4"/>
  <c r="AS75" i="19" l="1"/>
  <c r="BH75" i="19"/>
  <c r="BJ75" i="19"/>
  <c r="V74" i="21"/>
  <c r="AO75" i="21"/>
  <c r="BL75" i="21" s="1"/>
  <c r="AY75" i="21" s="1"/>
  <c r="BL75" i="19"/>
  <c r="AV75" i="19" s="1"/>
  <c r="T74" i="21"/>
  <c r="U74" i="21" s="1"/>
  <c r="EE74" i="1"/>
  <c r="CK74" i="1"/>
  <c r="BN62" i="18"/>
  <c r="BM62" i="18"/>
  <c r="BO62" i="18"/>
  <c r="AS62" i="18"/>
  <c r="BN75" i="19" l="1"/>
  <c r="AG75" i="19"/>
  <c r="BM75" i="19"/>
  <c r="AE75" i="19"/>
  <c r="BO75" i="21"/>
  <c r="W75" i="21" s="1"/>
  <c r="X75" i="21" s="1"/>
  <c r="AU75" i="19"/>
  <c r="BK74" i="1"/>
  <c r="BO75" i="19"/>
  <c r="W75" i="19" s="1"/>
  <c r="X75" i="19" s="1"/>
  <c r="AY75" i="19"/>
  <c r="AJ75" i="19" s="1"/>
  <c r="Q75" i="19" s="1"/>
  <c r="AL75" i="19" s="1"/>
  <c r="AS75" i="21"/>
  <c r="AV75" i="21"/>
  <c r="BJ75" i="21"/>
  <c r="BH75" i="21"/>
  <c r="AF62" i="18"/>
  <c r="E62" i="18" s="1"/>
  <c r="AG62" i="18"/>
  <c r="I62" i="18" s="1"/>
  <c r="AY62" i="18"/>
  <c r="F99" i="4"/>
  <c r="BG100" i="4" s="1"/>
  <c r="AN75" i="21" l="1"/>
  <c r="AM75" i="21" s="1"/>
  <c r="BI75" i="1" s="1"/>
  <c r="BH75" i="1"/>
  <c r="S75" i="21"/>
  <c r="AN75" i="19"/>
  <c r="AM75" i="19" s="1"/>
  <c r="AA75" i="1" s="1"/>
  <c r="Z75" i="1"/>
  <c r="S75" i="19"/>
  <c r="AU76" i="19"/>
  <c r="D75" i="19"/>
  <c r="AI75" i="19"/>
  <c r="BG76" i="19"/>
  <c r="I75" i="19"/>
  <c r="BI76" i="19"/>
  <c r="AF75" i="21"/>
  <c r="BM75" i="21"/>
  <c r="BN75" i="21"/>
  <c r="AH75" i="21"/>
  <c r="EG74" i="1"/>
  <c r="CM74" i="1"/>
  <c r="AI62" i="18"/>
  <c r="P62" i="18" s="1"/>
  <c r="AK62" i="18" s="1"/>
  <c r="AJ62" i="18"/>
  <c r="Q62" i="18" s="1"/>
  <c r="AL62" i="18" s="1"/>
  <c r="AP101" i="4"/>
  <c r="AB100" i="4"/>
  <c r="BJ75" i="1" l="1"/>
  <c r="AB75" i="1"/>
  <c r="AW75" i="19"/>
  <c r="AW75" i="21"/>
  <c r="P75" i="19"/>
  <c r="AK75" i="19" s="1"/>
  <c r="B75" i="19" s="1"/>
  <c r="V75" i="1" s="1"/>
  <c r="BK76" i="19"/>
  <c r="J75" i="21"/>
  <c r="BI76" i="21"/>
  <c r="AI75" i="21"/>
  <c r="E75" i="21"/>
  <c r="AJ75" i="21"/>
  <c r="Q75" i="21" s="1"/>
  <c r="BG76" i="21"/>
  <c r="AD100" i="4"/>
  <c r="B99" i="1"/>
  <c r="AL75" i="21" l="1"/>
  <c r="V75" i="19"/>
  <c r="AO76" i="19"/>
  <c r="BL76" i="19" s="1"/>
  <c r="AX76" i="19" s="1"/>
  <c r="T75" i="19"/>
  <c r="U75" i="19" s="1"/>
  <c r="V75" i="21"/>
  <c r="AO76" i="21"/>
  <c r="BJ76" i="21" s="1"/>
  <c r="T75" i="21"/>
  <c r="U75" i="21" s="1"/>
  <c r="P75" i="21"/>
  <c r="AK75" i="21" s="1"/>
  <c r="B75" i="21" s="1"/>
  <c r="BD75" i="1" s="1"/>
  <c r="BK76" i="21"/>
  <c r="AN99" i="4"/>
  <c r="AM99" i="4" s="1"/>
  <c r="F99" i="1"/>
  <c r="AH76" i="21" l="1"/>
  <c r="BN76" i="21"/>
  <c r="BK75" i="1"/>
  <c r="EG75" i="1" s="1"/>
  <c r="AC75" i="1"/>
  <c r="EE75" i="1" s="1"/>
  <c r="AS76" i="21"/>
  <c r="AU76" i="21"/>
  <c r="BO76" i="19"/>
  <c r="W76" i="19" s="1"/>
  <c r="X76" i="19" s="1"/>
  <c r="AS76" i="19"/>
  <c r="AV76" i="19"/>
  <c r="BJ76" i="19"/>
  <c r="BH76" i="19"/>
  <c r="BL76" i="21"/>
  <c r="AY76" i="21" s="1"/>
  <c r="BH76" i="21"/>
  <c r="R62" i="18"/>
  <c r="AR64" i="18" s="1"/>
  <c r="K62" i="18"/>
  <c r="AU62" i="18" s="1"/>
  <c r="F62" i="18"/>
  <c r="G99" i="1"/>
  <c r="AW99" i="4"/>
  <c r="H99" i="1"/>
  <c r="U99" i="4"/>
  <c r="I99" i="1" s="1"/>
  <c r="AN76" i="19" l="1"/>
  <c r="AM76" i="19" s="1"/>
  <c r="AA76" i="1" s="1"/>
  <c r="Z76" i="1"/>
  <c r="S76" i="19"/>
  <c r="BN76" i="19"/>
  <c r="AH76" i="19"/>
  <c r="BM76" i="21"/>
  <c r="AF76" i="21"/>
  <c r="AV77" i="19"/>
  <c r="BM76" i="19"/>
  <c r="AF76" i="19"/>
  <c r="AV76" i="21"/>
  <c r="BO76" i="21"/>
  <c r="W76" i="21" s="1"/>
  <c r="X76" i="21" s="1"/>
  <c r="J76" i="21"/>
  <c r="BI77" i="21"/>
  <c r="AI76" i="21"/>
  <c r="AV62" i="18"/>
  <c r="EC99" i="1"/>
  <c r="CI99" i="1"/>
  <c r="CV99" i="1" s="1" a="1"/>
  <c r="CV99" i="1" s="1"/>
  <c r="CV98" i="1" s="1"/>
  <c r="AD63" i="18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H63" i="18"/>
  <c r="J63" i="18" s="1"/>
  <c r="AQ64" i="18"/>
  <c r="AP64" i="18"/>
  <c r="AB63" i="18"/>
  <c r="Y63" i="18" s="1"/>
  <c r="BG63" i="18"/>
  <c r="W62" i="18"/>
  <c r="X62" i="18" s="1"/>
  <c r="P62" i="1" s="1"/>
  <c r="AC100" i="4"/>
  <c r="V99" i="4"/>
  <c r="AB76" i="1" l="1"/>
  <c r="AW76" i="19"/>
  <c r="AN76" i="21"/>
  <c r="AM76" i="21" s="1"/>
  <c r="BI76" i="1" s="1"/>
  <c r="BH76" i="1"/>
  <c r="S76" i="21"/>
  <c r="E76" i="21"/>
  <c r="AJ76" i="21"/>
  <c r="Q76" i="21" s="1"/>
  <c r="BG77" i="21"/>
  <c r="P76" i="21"/>
  <c r="AK76" i="21" s="1"/>
  <c r="E76" i="19"/>
  <c r="AJ76" i="19"/>
  <c r="Q76" i="19" s="1"/>
  <c r="BG77" i="19"/>
  <c r="J76" i="19"/>
  <c r="BI77" i="19"/>
  <c r="AI76" i="19"/>
  <c r="AX63" i="18"/>
  <c r="CU99" i="1" a="1"/>
  <c r="CU99" i="1" s="1"/>
  <c r="CU98" i="1" s="1"/>
  <c r="CT99" i="1" a="1"/>
  <c r="CT99" i="1" s="1"/>
  <c r="CT98" i="1" s="1"/>
  <c r="CS99" i="1" a="1"/>
  <c r="CS99" i="1" s="1"/>
  <c r="CS98" i="1" s="1"/>
  <c r="AE63" i="18"/>
  <c r="D63" i="18" s="1"/>
  <c r="C63" i="18"/>
  <c r="M63" i="1" s="1"/>
  <c r="AN62" i="18"/>
  <c r="AM62" i="18" s="1"/>
  <c r="Q62" i="1" s="1"/>
  <c r="S62" i="18"/>
  <c r="AS100" i="4"/>
  <c r="AL76" i="21" l="1"/>
  <c r="AL76" i="19"/>
  <c r="BK77" i="21"/>
  <c r="BJ76" i="1"/>
  <c r="AW76" i="21"/>
  <c r="V76" i="19"/>
  <c r="AO77" i="19"/>
  <c r="T76" i="19"/>
  <c r="B76" i="21"/>
  <c r="BD76" i="1" s="1"/>
  <c r="P76" i="19"/>
  <c r="AK76" i="19" s="1"/>
  <c r="B76" i="19" s="1"/>
  <c r="V76" i="1" s="1"/>
  <c r="BK77" i="19"/>
  <c r="R62" i="1"/>
  <c r="AW62" i="18"/>
  <c r="F100" i="4"/>
  <c r="BG101" i="4" s="1"/>
  <c r="BL77" i="19" l="1"/>
  <c r="AX77" i="19" s="1"/>
  <c r="V76" i="21"/>
  <c r="AO77" i="21"/>
  <c r="T76" i="21"/>
  <c r="U76" i="21" s="1"/>
  <c r="AS77" i="19"/>
  <c r="T77" i="19"/>
  <c r="AU77" i="19"/>
  <c r="BH77" i="19"/>
  <c r="BJ77" i="19"/>
  <c r="AO63" i="18"/>
  <c r="T62" i="18"/>
  <c r="U62" i="18" s="1"/>
  <c r="S62" i="1" s="1"/>
  <c r="ED62" i="1" s="1"/>
  <c r="V62" i="18"/>
  <c r="AP102" i="4"/>
  <c r="AB101" i="4"/>
  <c r="BO77" i="19" l="1"/>
  <c r="W77" i="19" s="1"/>
  <c r="X77" i="19" s="1"/>
  <c r="AN77" i="19" s="1"/>
  <c r="AM77" i="19" s="1"/>
  <c r="AA77" i="1" s="1"/>
  <c r="Z77" i="1"/>
  <c r="S77" i="19"/>
  <c r="AB77" i="1" s="1"/>
  <c r="U77" i="19"/>
  <c r="BK76" i="1"/>
  <c r="EG76" i="1" s="1"/>
  <c r="AS77" i="21"/>
  <c r="AU77" i="21"/>
  <c r="BJ77" i="21"/>
  <c r="BL77" i="21"/>
  <c r="BH77" i="21"/>
  <c r="AH77" i="19"/>
  <c r="BN77" i="19"/>
  <c r="BM77" i="19"/>
  <c r="AF77" i="19"/>
  <c r="BJ63" i="18"/>
  <c r="BN63" i="18" s="1"/>
  <c r="BH63" i="18"/>
  <c r="BM63" i="18" s="1"/>
  <c r="BL63" i="18"/>
  <c r="BO63" i="18" s="1"/>
  <c r="AS63" i="18"/>
  <c r="AD101" i="4"/>
  <c r="B100" i="1"/>
  <c r="AC77" i="1" l="1"/>
  <c r="EE77" i="1" s="1"/>
  <c r="AW77" i="19"/>
  <c r="BN77" i="21"/>
  <c r="AH77" i="21"/>
  <c r="J77" i="19"/>
  <c r="BI78" i="19"/>
  <c r="AI77" i="19"/>
  <c r="BO77" i="21"/>
  <c r="W77" i="21" s="1"/>
  <c r="X77" i="21" s="1"/>
  <c r="AX77" i="21"/>
  <c r="BM77" i="21"/>
  <c r="AE77" i="21"/>
  <c r="E77" i="19"/>
  <c r="AJ77" i="19"/>
  <c r="Q77" i="19" s="1"/>
  <c r="BG78" i="19"/>
  <c r="AV77" i="21"/>
  <c r="AF63" i="18"/>
  <c r="E63" i="18" s="1"/>
  <c r="AG63" i="18"/>
  <c r="I63" i="18" s="1"/>
  <c r="AY63" i="18"/>
  <c r="AN100" i="4"/>
  <c r="AM100" i="4" s="1"/>
  <c r="F100" i="1"/>
  <c r="AN77" i="21" l="1"/>
  <c r="AM77" i="21" s="1"/>
  <c r="BI77" i="1" s="1"/>
  <c r="BH77" i="1"/>
  <c r="S77" i="21"/>
  <c r="V77" i="19"/>
  <c r="AO78" i="19"/>
  <c r="P77" i="19"/>
  <c r="AK77" i="19" s="1"/>
  <c r="BK78" i="19"/>
  <c r="AL77" i="19"/>
  <c r="D77" i="21"/>
  <c r="AI77" i="21"/>
  <c r="BG78" i="21"/>
  <c r="J77" i="21"/>
  <c r="BI78" i="21"/>
  <c r="AJ77" i="21"/>
  <c r="Q77" i="21" s="1"/>
  <c r="AJ63" i="18"/>
  <c r="Q63" i="18" s="1"/>
  <c r="AL63" i="18" s="1"/>
  <c r="AI63" i="18"/>
  <c r="P63" i="18" s="1"/>
  <c r="AK63" i="18" s="1"/>
  <c r="AW100" i="4"/>
  <c r="H100" i="1"/>
  <c r="G100" i="1"/>
  <c r="AL77" i="21" l="1"/>
  <c r="BJ77" i="1"/>
  <c r="AW77" i="21"/>
  <c r="AS78" i="19"/>
  <c r="BL78" i="19"/>
  <c r="AX78" i="19" s="1"/>
  <c r="BJ78" i="19"/>
  <c r="AU78" i="19" s="1"/>
  <c r="BH78" i="19"/>
  <c r="P77" i="21"/>
  <c r="AK77" i="21" s="1"/>
  <c r="B77" i="21" s="1"/>
  <c r="BD77" i="1" s="1"/>
  <c r="BK78" i="21"/>
  <c r="B77" i="19"/>
  <c r="V77" i="1" s="1"/>
  <c r="R63" i="18"/>
  <c r="BK64" i="18" s="1"/>
  <c r="AC101" i="4"/>
  <c r="U100" i="4"/>
  <c r="I100" i="1" s="1"/>
  <c r="EC100" i="1" s="1"/>
  <c r="V100" i="4"/>
  <c r="BO78" i="19" l="1"/>
  <c r="W78" i="19" s="1"/>
  <c r="X78" i="19" s="1"/>
  <c r="AN78" i="19" s="1"/>
  <c r="AM78" i="19" s="1"/>
  <c r="AA78" i="1" s="1"/>
  <c r="Z78" i="1"/>
  <c r="S78" i="19"/>
  <c r="AV78" i="19"/>
  <c r="BM78" i="19"/>
  <c r="AE78" i="19"/>
  <c r="V77" i="21"/>
  <c r="AO78" i="21"/>
  <c r="BL78" i="21" s="1"/>
  <c r="BN78" i="19"/>
  <c r="AH78" i="19"/>
  <c r="T77" i="21"/>
  <c r="K63" i="18"/>
  <c r="AU63" i="18" s="1"/>
  <c r="AD64" i="18"/>
  <c r="AA64" i="18" s="1"/>
  <c r="AR65" i="18"/>
  <c r="AV63" i="18"/>
  <c r="AS101" i="4"/>
  <c r="AB78" i="1" l="1"/>
  <c r="AW78" i="19"/>
  <c r="BO78" i="21"/>
  <c r="W78" i="21" s="1"/>
  <c r="X78" i="21" s="1"/>
  <c r="AX78" i="21"/>
  <c r="D78" i="19"/>
  <c r="AI78" i="19"/>
  <c r="BG79" i="19"/>
  <c r="J78" i="19"/>
  <c r="BI79" i="19"/>
  <c r="AJ78" i="19"/>
  <c r="Q78" i="19" s="1"/>
  <c r="AS78" i="21"/>
  <c r="AV78" i="21"/>
  <c r="BH78" i="21"/>
  <c r="BJ78" i="21"/>
  <c r="AU78" i="21" s="1"/>
  <c r="O64" i="18"/>
  <c r="O64" i="1" s="1"/>
  <c r="B63" i="18"/>
  <c r="L63" i="1" s="1"/>
  <c r="F63" i="18"/>
  <c r="AQ65" i="18"/>
  <c r="AC64" i="18"/>
  <c r="Z64" i="18" s="1"/>
  <c r="BI64" i="18"/>
  <c r="F101" i="4"/>
  <c r="BG102" i="4" s="1"/>
  <c r="AL78" i="19" l="1"/>
  <c r="AN78" i="21"/>
  <c r="AM78" i="21" s="1"/>
  <c r="BI78" i="1" s="1"/>
  <c r="BH78" i="1"/>
  <c r="S78" i="21"/>
  <c r="V78" i="19"/>
  <c r="AO79" i="19"/>
  <c r="BJ79" i="19" s="1"/>
  <c r="T78" i="19"/>
  <c r="U78" i="19" s="1"/>
  <c r="P78" i="19"/>
  <c r="AK78" i="19" s="1"/>
  <c r="B78" i="19" s="1"/>
  <c r="V78" i="1" s="1"/>
  <c r="BK79" i="19"/>
  <c r="BN78" i="21"/>
  <c r="AH78" i="21"/>
  <c r="BM78" i="21"/>
  <c r="AE78" i="21"/>
  <c r="AP65" i="18"/>
  <c r="AB64" i="18"/>
  <c r="Y64" i="18" s="1"/>
  <c r="BG64" i="18"/>
  <c r="W63" i="18"/>
  <c r="X63" i="18" s="1"/>
  <c r="P63" i="1" s="1"/>
  <c r="H64" i="18"/>
  <c r="N64" i="1" s="1"/>
  <c r="AP103" i="4"/>
  <c r="AB102" i="4"/>
  <c r="BL79" i="19" l="1"/>
  <c r="BO79" i="19" s="1"/>
  <c r="W79" i="19" s="1"/>
  <c r="X79" i="19" s="1"/>
  <c r="BN79" i="19"/>
  <c r="AG79" i="19"/>
  <c r="BJ78" i="1"/>
  <c r="AX79" i="19"/>
  <c r="AI79" i="19" s="1"/>
  <c r="AW78" i="21"/>
  <c r="AC78" i="1"/>
  <c r="EE78" i="1" s="1"/>
  <c r="AS79" i="19"/>
  <c r="AU79" i="19"/>
  <c r="AV79" i="19"/>
  <c r="AV80" i="19" s="1"/>
  <c r="BH79" i="19"/>
  <c r="D78" i="21"/>
  <c r="AI78" i="21"/>
  <c r="BG79" i="21"/>
  <c r="J78" i="21"/>
  <c r="BI79" i="21"/>
  <c r="AJ78" i="21"/>
  <c r="Q78" i="21" s="1"/>
  <c r="AN63" i="18"/>
  <c r="AM63" i="18" s="1"/>
  <c r="Q63" i="1" s="1"/>
  <c r="S63" i="18"/>
  <c r="C64" i="18"/>
  <c r="M64" i="1" s="1"/>
  <c r="AD102" i="4"/>
  <c r="B101" i="1"/>
  <c r="AL78" i="21" l="1"/>
  <c r="AN79" i="19"/>
  <c r="AM79" i="19" s="1"/>
  <c r="AA79" i="1" s="1"/>
  <c r="Z79" i="1"/>
  <c r="S79" i="19"/>
  <c r="AW79" i="19"/>
  <c r="P79" i="19"/>
  <c r="V78" i="21"/>
  <c r="AO79" i="21"/>
  <c r="BJ79" i="21" s="1"/>
  <c r="AU80" i="19"/>
  <c r="T78" i="21"/>
  <c r="U78" i="21" s="1"/>
  <c r="BM79" i="19"/>
  <c r="AF79" i="19"/>
  <c r="I79" i="19"/>
  <c r="BI80" i="19"/>
  <c r="P78" i="21"/>
  <c r="AK78" i="21" s="1"/>
  <c r="B78" i="21" s="1"/>
  <c r="BD78" i="1" s="1"/>
  <c r="BK79" i="21"/>
  <c r="R63" i="1"/>
  <c r="AW63" i="18"/>
  <c r="AO64" i="18" s="1"/>
  <c r="AN101" i="4"/>
  <c r="AM101" i="4" s="1"/>
  <c r="F101" i="1"/>
  <c r="AK79" i="19" l="1"/>
  <c r="BL79" i="21"/>
  <c r="AY79" i="21" s="1"/>
  <c r="V79" i="19"/>
  <c r="AO80" i="19"/>
  <c r="BJ80" i="19" s="1"/>
  <c r="AB79" i="1"/>
  <c r="T79" i="19"/>
  <c r="BN79" i="21"/>
  <c r="AH79" i="21"/>
  <c r="AS79" i="21"/>
  <c r="AU79" i="21"/>
  <c r="AV79" i="21"/>
  <c r="BH79" i="21"/>
  <c r="E79" i="19"/>
  <c r="AJ79" i="19"/>
  <c r="BG80" i="19"/>
  <c r="BK78" i="1"/>
  <c r="EG78" i="1" s="1"/>
  <c r="T63" i="18"/>
  <c r="U63" i="18" s="1"/>
  <c r="S63" i="1" s="1"/>
  <c r="ED63" i="1" s="1"/>
  <c r="BL64" i="18"/>
  <c r="AY64" i="18" s="1"/>
  <c r="BJ64" i="18"/>
  <c r="AG64" i="18" s="1"/>
  <c r="I64" i="18" s="1"/>
  <c r="BH64" i="18"/>
  <c r="AF64" i="18" s="1"/>
  <c r="E64" i="18" s="1"/>
  <c r="V63" i="18"/>
  <c r="AW101" i="4"/>
  <c r="H101" i="1"/>
  <c r="U101" i="4"/>
  <c r="I101" i="1" s="1"/>
  <c r="EC101" i="1" s="1"/>
  <c r="G101" i="1"/>
  <c r="BH80" i="19" l="1"/>
  <c r="BM80" i="19" s="1"/>
  <c r="BO79" i="21"/>
  <c r="W79" i="21" s="1"/>
  <c r="X79" i="21" s="1"/>
  <c r="AN79" i="21" s="1"/>
  <c r="AM79" i="21" s="1"/>
  <c r="BI79" i="1" s="1"/>
  <c r="Q79" i="19"/>
  <c r="AL79" i="19" s="1"/>
  <c r="B79" i="19" s="1"/>
  <c r="V79" i="1" s="1"/>
  <c r="BK80" i="19"/>
  <c r="BL80" i="19" s="1"/>
  <c r="BO80" i="19" s="1"/>
  <c r="W80" i="19" s="1"/>
  <c r="X80" i="19" s="1"/>
  <c r="BN80" i="19"/>
  <c r="AH80" i="19"/>
  <c r="AY80" i="19"/>
  <c r="BH79" i="1"/>
  <c r="S79" i="21"/>
  <c r="AE80" i="19"/>
  <c r="AS80" i="19"/>
  <c r="AW79" i="21"/>
  <c r="J79" i="21"/>
  <c r="BI80" i="21"/>
  <c r="AI79" i="21"/>
  <c r="BM79" i="21"/>
  <c r="AF79" i="21"/>
  <c r="BN64" i="18"/>
  <c r="BO64" i="18"/>
  <c r="BM64" i="18"/>
  <c r="AS64" i="18"/>
  <c r="AC102" i="4"/>
  <c r="V101" i="4"/>
  <c r="AN80" i="19" l="1"/>
  <c r="AM80" i="19" s="1"/>
  <c r="AA80" i="1" s="1"/>
  <c r="Z80" i="1"/>
  <c r="S80" i="19"/>
  <c r="D80" i="19"/>
  <c r="AI80" i="19"/>
  <c r="BG81" i="19"/>
  <c r="J80" i="19"/>
  <c r="BI81" i="19"/>
  <c r="AJ80" i="19"/>
  <c r="Q80" i="19" s="1"/>
  <c r="V79" i="21"/>
  <c r="AO80" i="21"/>
  <c r="BJ80" i="21" s="1"/>
  <c r="BJ79" i="1"/>
  <c r="T79" i="21"/>
  <c r="U79" i="21" s="1"/>
  <c r="E79" i="21"/>
  <c r="AJ79" i="21"/>
  <c r="Q79" i="21" s="1"/>
  <c r="BG80" i="21"/>
  <c r="P79" i="21"/>
  <c r="AK79" i="21" s="1"/>
  <c r="AE64" i="18"/>
  <c r="D64" i="18" s="1"/>
  <c r="AH64" i="18"/>
  <c r="J64" i="18" s="1"/>
  <c r="AX64" i="18"/>
  <c r="AJ64" i="18" s="1"/>
  <c r="Q64" i="18" s="1"/>
  <c r="AS102" i="4"/>
  <c r="BH80" i="21" l="1"/>
  <c r="BM80" i="21" s="1"/>
  <c r="AL79" i="21"/>
  <c r="AB80" i="1"/>
  <c r="AW80" i="19"/>
  <c r="BN80" i="21"/>
  <c r="AH80" i="21"/>
  <c r="AL80" i="19"/>
  <c r="BK79" i="1"/>
  <c r="P80" i="19"/>
  <c r="AK80" i="19" s="1"/>
  <c r="B80" i="19" s="1"/>
  <c r="V80" i="1" s="1"/>
  <c r="BK81" i="19"/>
  <c r="AF80" i="21"/>
  <c r="AS80" i="21"/>
  <c r="AU80" i="21"/>
  <c r="BK80" i="21"/>
  <c r="BL80" i="21" s="1"/>
  <c r="AY80" i="21" s="1"/>
  <c r="B79" i="21"/>
  <c r="BD79" i="1" s="1"/>
  <c r="AL64" i="18"/>
  <c r="L64" i="18"/>
  <c r="AI64" i="18"/>
  <c r="F102" i="4"/>
  <c r="BG103" i="4" s="1"/>
  <c r="V80" i="19" l="1"/>
  <c r="AO81" i="19"/>
  <c r="BL81" i="19" s="1"/>
  <c r="AX81" i="19" s="1"/>
  <c r="T80" i="19"/>
  <c r="U80" i="19" s="1"/>
  <c r="EG79" i="1"/>
  <c r="CM79" i="1"/>
  <c r="J80" i="21"/>
  <c r="BI81" i="21"/>
  <c r="AI80" i="21"/>
  <c r="E80" i="21"/>
  <c r="AJ80" i="21"/>
  <c r="Q80" i="21" s="1"/>
  <c r="BG81" i="21"/>
  <c r="AV80" i="21"/>
  <c r="BO80" i="21"/>
  <c r="W80" i="21" s="1"/>
  <c r="X80" i="21" s="1"/>
  <c r="P64" i="18"/>
  <c r="AK64" i="18" s="1"/>
  <c r="AP104" i="4"/>
  <c r="AB103" i="4"/>
  <c r="AL80" i="21" l="1"/>
  <c r="AC80" i="1"/>
  <c r="EE80" i="1" s="1"/>
  <c r="AN80" i="21"/>
  <c r="AM80" i="21" s="1"/>
  <c r="BI80" i="1" s="1"/>
  <c r="BH80" i="1"/>
  <c r="S80" i="21"/>
  <c r="AS81" i="19"/>
  <c r="AV81" i="19"/>
  <c r="BJ81" i="19"/>
  <c r="BH81" i="19"/>
  <c r="BO81" i="19"/>
  <c r="W81" i="19" s="1"/>
  <c r="X81" i="19" s="1"/>
  <c r="P80" i="21"/>
  <c r="AK80" i="21" s="1"/>
  <c r="B80" i="21" s="1"/>
  <c r="BD80" i="1" s="1"/>
  <c r="BK81" i="21"/>
  <c r="K64" i="18"/>
  <c r="R64" i="18"/>
  <c r="AD103" i="4"/>
  <c r="B102" i="1"/>
  <c r="AN81" i="19" l="1"/>
  <c r="AM81" i="19" s="1"/>
  <c r="AA81" i="1" s="1"/>
  <c r="Z81" i="1"/>
  <c r="S81" i="19"/>
  <c r="AW81" i="19" s="1"/>
  <c r="AH81" i="19"/>
  <c r="BN81" i="19"/>
  <c r="BJ80" i="1"/>
  <c r="AW80" i="21"/>
  <c r="AF81" i="19"/>
  <c r="BM81" i="19"/>
  <c r="AU81" i="19"/>
  <c r="AV82" i="19"/>
  <c r="AR66" i="18"/>
  <c r="AD65" i="18"/>
  <c r="AA65" i="18" s="1"/>
  <c r="AV64" i="18"/>
  <c r="BK65" i="18"/>
  <c r="B64" i="18"/>
  <c r="L64" i="1" s="1"/>
  <c r="F64" i="18"/>
  <c r="W64" i="18" s="1"/>
  <c r="X64" i="18" s="1"/>
  <c r="P64" i="1" s="1"/>
  <c r="AC65" i="18"/>
  <c r="Z65" i="18" s="1"/>
  <c r="AU64" i="18"/>
  <c r="AQ66" i="18"/>
  <c r="BI65" i="18"/>
  <c r="AN102" i="4"/>
  <c r="AM102" i="4" s="1"/>
  <c r="F102" i="1"/>
  <c r="V81" i="19" l="1"/>
  <c r="AO82" i="19"/>
  <c r="AB81" i="1"/>
  <c r="T81" i="19"/>
  <c r="U81" i="19" s="1"/>
  <c r="E81" i="19"/>
  <c r="AJ81" i="19"/>
  <c r="Q81" i="19" s="1"/>
  <c r="BG82" i="19"/>
  <c r="V80" i="21"/>
  <c r="AO81" i="21"/>
  <c r="T80" i="21"/>
  <c r="U80" i="21" s="1"/>
  <c r="J81" i="19"/>
  <c r="BI82" i="19"/>
  <c r="AI81" i="19"/>
  <c r="AG65" i="18"/>
  <c r="I65" i="18" s="1"/>
  <c r="AY65" i="18"/>
  <c r="O65" i="18"/>
  <c r="O65" i="1" s="1"/>
  <c r="AN64" i="18"/>
  <c r="AM64" i="18" s="1"/>
  <c r="Q64" i="1" s="1"/>
  <c r="S64" i="18"/>
  <c r="H65" i="18"/>
  <c r="N65" i="1" s="1"/>
  <c r="AB65" i="18"/>
  <c r="Y65" i="18" s="1"/>
  <c r="AP66" i="18"/>
  <c r="BG65" i="18"/>
  <c r="G102" i="1"/>
  <c r="AW102" i="4"/>
  <c r="H102" i="1"/>
  <c r="BH82" i="19" l="1"/>
  <c r="BJ82" i="19"/>
  <c r="BN82" i="19" s="1"/>
  <c r="AL81" i="19"/>
  <c r="AH82" i="19"/>
  <c r="AC81" i="1"/>
  <c r="EE81" i="1" s="1"/>
  <c r="AU82" i="19"/>
  <c r="AF82" i="19"/>
  <c r="AS82" i="19"/>
  <c r="AS81" i="21"/>
  <c r="BH81" i="21"/>
  <c r="BJ81" i="21"/>
  <c r="AU81" i="21" s="1"/>
  <c r="BL81" i="21"/>
  <c r="BK80" i="1"/>
  <c r="EG80" i="1" s="1"/>
  <c r="P81" i="19"/>
  <c r="AK81" i="19" s="1"/>
  <c r="B81" i="19" s="1"/>
  <c r="V81" i="1" s="1"/>
  <c r="BK82" i="19"/>
  <c r="BL82" i="19" s="1"/>
  <c r="AX82" i="19" s="1"/>
  <c r="R64" i="1"/>
  <c r="AF65" i="18"/>
  <c r="E65" i="18" s="1"/>
  <c r="AW64" i="18"/>
  <c r="C65" i="18"/>
  <c r="M65" i="1" s="1"/>
  <c r="AC103" i="4"/>
  <c r="U102" i="4"/>
  <c r="I102" i="1" s="1"/>
  <c r="EC102" i="1" s="1"/>
  <c r="V102" i="4"/>
  <c r="BM82" i="19" l="1"/>
  <c r="E82" i="19"/>
  <c r="AJ82" i="19"/>
  <c r="Q82" i="19" s="1"/>
  <c r="BG83" i="19"/>
  <c r="J82" i="19"/>
  <c r="BI83" i="19"/>
  <c r="AI82" i="19"/>
  <c r="AY81" i="21"/>
  <c r="BO81" i="21"/>
  <c r="W81" i="21" s="1"/>
  <c r="X81" i="21" s="1"/>
  <c r="AV81" i="21"/>
  <c r="BO82" i="19"/>
  <c r="W82" i="19" s="1"/>
  <c r="X82" i="19" s="1"/>
  <c r="BN81" i="21"/>
  <c r="AH81" i="21"/>
  <c r="BM81" i="21"/>
  <c r="AF81" i="21"/>
  <c r="AO65" i="18"/>
  <c r="T64" i="18"/>
  <c r="U64" i="18" s="1"/>
  <c r="S64" i="1" s="1"/>
  <c r="V64" i="18"/>
  <c r="AS103" i="4"/>
  <c r="AL82" i="19" l="1"/>
  <c r="AN82" i="19"/>
  <c r="AM82" i="19" s="1"/>
  <c r="AA82" i="1" s="1"/>
  <c r="Z82" i="1"/>
  <c r="S82" i="19"/>
  <c r="P82" i="19"/>
  <c r="AK82" i="19" s="1"/>
  <c r="B82" i="19" s="1"/>
  <c r="V82" i="1" s="1"/>
  <c r="BK83" i="19"/>
  <c r="AN81" i="21"/>
  <c r="AM81" i="21" s="1"/>
  <c r="BI81" i="1" s="1"/>
  <c r="S81" i="21"/>
  <c r="BH81" i="1"/>
  <c r="J81" i="21"/>
  <c r="BI82" i="21"/>
  <c r="AI81" i="21"/>
  <c r="E81" i="21"/>
  <c r="AJ81" i="21"/>
  <c r="Q81" i="21" s="1"/>
  <c r="BG82" i="21"/>
  <c r="CJ64" i="1"/>
  <c r="ED64" i="1"/>
  <c r="BJ65" i="18"/>
  <c r="BN65" i="18" s="1"/>
  <c r="BL65" i="18"/>
  <c r="BO65" i="18" s="1"/>
  <c r="BH65" i="18"/>
  <c r="BM65" i="18" s="1"/>
  <c r="AS65" i="18"/>
  <c r="F103" i="4"/>
  <c r="BG104" i="4" s="1"/>
  <c r="AL81" i="21" l="1"/>
  <c r="AB82" i="1"/>
  <c r="AW82" i="19"/>
  <c r="BJ81" i="1"/>
  <c r="AW81" i="21"/>
  <c r="P81" i="21"/>
  <c r="AK81" i="21" s="1"/>
  <c r="B81" i="21" s="1"/>
  <c r="BD81" i="1" s="1"/>
  <c r="BK82" i="21"/>
  <c r="AE65" i="18"/>
  <c r="D65" i="18" s="1"/>
  <c r="AH65" i="18"/>
  <c r="J65" i="18" s="1"/>
  <c r="AX65" i="18"/>
  <c r="AP105" i="4"/>
  <c r="AB104" i="4"/>
  <c r="V82" i="19" l="1"/>
  <c r="AO83" i="19"/>
  <c r="T82" i="19"/>
  <c r="U82" i="19" s="1"/>
  <c r="V81" i="21"/>
  <c r="AO82" i="21"/>
  <c r="BL82" i="21" s="1"/>
  <c r="T81" i="21"/>
  <c r="U81" i="21" s="1"/>
  <c r="AJ65" i="18"/>
  <c r="AI65" i="18"/>
  <c r="P65" i="18" s="1"/>
  <c r="AK65" i="18" s="1"/>
  <c r="AD104" i="4"/>
  <c r="B103" i="1"/>
  <c r="AC82" i="1" l="1"/>
  <c r="EE82" i="1" s="1"/>
  <c r="AS83" i="19"/>
  <c r="BJ83" i="19"/>
  <c r="BH83" i="19"/>
  <c r="BL83" i="19"/>
  <c r="AV83" i="19" s="1"/>
  <c r="BO82" i="21"/>
  <c r="W82" i="21" s="1"/>
  <c r="X82" i="21" s="1"/>
  <c r="AX82" i="21"/>
  <c r="BK81" i="1"/>
  <c r="EG81" i="1" s="1"/>
  <c r="AS82" i="21"/>
  <c r="AU82" i="21"/>
  <c r="AV82" i="21"/>
  <c r="BH82" i="21"/>
  <c r="BJ82" i="21"/>
  <c r="R65" i="18"/>
  <c r="AD66" i="18" s="1"/>
  <c r="AA66" i="18" s="1"/>
  <c r="Q65" i="18"/>
  <c r="AL65" i="18" s="1"/>
  <c r="AH83" i="19" l="1"/>
  <c r="BN83" i="19"/>
  <c r="AU83" i="19"/>
  <c r="AW82" i="21"/>
  <c r="AN82" i="21"/>
  <c r="AM82" i="21" s="1"/>
  <c r="BI82" i="1" s="1"/>
  <c r="BH82" i="1"/>
  <c r="S82" i="21"/>
  <c r="AX83" i="19"/>
  <c r="BO83" i="19"/>
  <c r="W83" i="19" s="1"/>
  <c r="X83" i="19" s="1"/>
  <c r="BM83" i="19"/>
  <c r="AF83" i="19"/>
  <c r="BN82" i="21"/>
  <c r="AH82" i="21"/>
  <c r="BM82" i="21"/>
  <c r="AE82" i="21"/>
  <c r="AV65" i="18"/>
  <c r="AR67" i="18"/>
  <c r="BK66" i="18"/>
  <c r="O66" i="18"/>
  <c r="O66" i="1" s="1"/>
  <c r="AN103" i="4"/>
  <c r="AM103" i="4" s="1"/>
  <c r="F103" i="1"/>
  <c r="AN83" i="19" l="1"/>
  <c r="AM83" i="19" s="1"/>
  <c r="AA83" i="1" s="1"/>
  <c r="Z83" i="1"/>
  <c r="S83" i="19"/>
  <c r="J83" i="19"/>
  <c r="BI84" i="19"/>
  <c r="AI83" i="19"/>
  <c r="V82" i="21"/>
  <c r="AO83" i="21"/>
  <c r="BJ82" i="1"/>
  <c r="T82" i="21"/>
  <c r="U82" i="21" s="1"/>
  <c r="AU84" i="19"/>
  <c r="E83" i="19"/>
  <c r="AJ83" i="19"/>
  <c r="Q83" i="19" s="1"/>
  <c r="BG84" i="19"/>
  <c r="D82" i="21"/>
  <c r="AI82" i="21"/>
  <c r="BG83" i="21"/>
  <c r="J82" i="21"/>
  <c r="BI83" i="21"/>
  <c r="AJ82" i="21"/>
  <c r="Q82" i="21" s="1"/>
  <c r="K65" i="18"/>
  <c r="F65" i="18"/>
  <c r="G103" i="1"/>
  <c r="AW103" i="4"/>
  <c r="H103" i="1"/>
  <c r="U103" i="4"/>
  <c r="BH83" i="21" l="1"/>
  <c r="BM83" i="21" s="1"/>
  <c r="AL83" i="19"/>
  <c r="BJ83" i="21"/>
  <c r="BN83" i="21" s="1"/>
  <c r="AB83" i="1"/>
  <c r="AW83" i="19"/>
  <c r="AG83" i="21"/>
  <c r="AS83" i="21"/>
  <c r="AV83" i="21"/>
  <c r="AU83" i="21"/>
  <c r="BK82" i="1"/>
  <c r="EG82" i="1" s="1"/>
  <c r="P83" i="19"/>
  <c r="AK83" i="19" s="1"/>
  <c r="B83" i="19" s="1"/>
  <c r="V83" i="1" s="1"/>
  <c r="BK84" i="19"/>
  <c r="AF83" i="21"/>
  <c r="AL82" i="21"/>
  <c r="P82" i="21"/>
  <c r="AK82" i="21" s="1"/>
  <c r="B82" i="21" s="1"/>
  <c r="BD82" i="1" s="1"/>
  <c r="BK83" i="21"/>
  <c r="BL83" i="21" s="1"/>
  <c r="AY83" i="21" s="1"/>
  <c r="AI83" i="21" s="1"/>
  <c r="AC66" i="18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P65" i="1" s="1"/>
  <c r="AC104" i="4"/>
  <c r="V103" i="4"/>
  <c r="I103" i="1"/>
  <c r="EC103" i="1" s="1"/>
  <c r="V83" i="19" l="1"/>
  <c r="AO84" i="19"/>
  <c r="T83" i="19"/>
  <c r="U83" i="19" s="1"/>
  <c r="I83" i="21"/>
  <c r="BI84" i="21"/>
  <c r="P83" i="21"/>
  <c r="E83" i="21"/>
  <c r="AJ83" i="21"/>
  <c r="Q83" i="21" s="1"/>
  <c r="BG84" i="21"/>
  <c r="BO83" i="21"/>
  <c r="W83" i="21" s="1"/>
  <c r="X83" i="21" s="1"/>
  <c r="AH66" i="18"/>
  <c r="J66" i="18" s="1"/>
  <c r="AE66" i="18"/>
  <c r="D66" i="18" s="1"/>
  <c r="C66" i="18"/>
  <c r="M66" i="1" s="1"/>
  <c r="AN65" i="18"/>
  <c r="AM65" i="18" s="1"/>
  <c r="Q65" i="1" s="1"/>
  <c r="S65" i="18"/>
  <c r="AS104" i="4"/>
  <c r="AC83" i="1" l="1"/>
  <c r="EE83" i="1" s="1"/>
  <c r="AS84" i="19"/>
  <c r="T84" i="19"/>
  <c r="BJ84" i="19"/>
  <c r="BH84" i="19"/>
  <c r="AN83" i="21"/>
  <c r="AM83" i="21" s="1"/>
  <c r="BI83" i="1" s="1"/>
  <c r="BH83" i="1"/>
  <c r="S83" i="21"/>
  <c r="BL84" i="19"/>
  <c r="AL83" i="21"/>
  <c r="BK84" i="21"/>
  <c r="AK83" i="21"/>
  <c r="B83" i="21" s="1"/>
  <c r="BD83" i="1" s="1"/>
  <c r="R65" i="1"/>
  <c r="AW65" i="18"/>
  <c r="AO66" i="18" s="1"/>
  <c r="F104" i="4"/>
  <c r="BG105" i="4" s="1"/>
  <c r="AY84" i="19" l="1"/>
  <c r="AJ84" i="19" s="1"/>
  <c r="Q84" i="19" s="1"/>
  <c r="AL84" i="19" s="1"/>
  <c r="BO84" i="19"/>
  <c r="W84" i="19" s="1"/>
  <c r="X84" i="19" s="1"/>
  <c r="BM84" i="19"/>
  <c r="AE84" i="19"/>
  <c r="BN84" i="19"/>
  <c r="AG84" i="19"/>
  <c r="AV84" i="19"/>
  <c r="BJ83" i="1"/>
  <c r="AW83" i="21"/>
  <c r="BL66" i="18"/>
  <c r="AX66" i="18" s="1"/>
  <c r="BH66" i="18"/>
  <c r="BJ66" i="18"/>
  <c r="T65" i="18"/>
  <c r="U65" i="18" s="1"/>
  <c r="S65" i="1" s="1"/>
  <c r="ED65" i="1" s="1"/>
  <c r="F66" i="18"/>
  <c r="V65" i="18"/>
  <c r="AP106" i="4"/>
  <c r="AB105" i="4"/>
  <c r="AN84" i="19" l="1"/>
  <c r="AM84" i="19" s="1"/>
  <c r="AA84" i="1" s="1"/>
  <c r="Z84" i="1"/>
  <c r="S84" i="19"/>
  <c r="I84" i="19"/>
  <c r="BI85" i="19"/>
  <c r="V83" i="21"/>
  <c r="AO84" i="21"/>
  <c r="T83" i="21"/>
  <c r="U83" i="21" s="1"/>
  <c r="D84" i="19"/>
  <c r="AI84" i="19"/>
  <c r="BG85" i="19"/>
  <c r="AB68" i="18"/>
  <c r="AP70" i="18"/>
  <c r="AP68" i="18"/>
  <c r="AB67" i="18"/>
  <c r="Y67" i="18" s="1"/>
  <c r="AP69" i="18"/>
  <c r="BN66" i="18"/>
  <c r="BM66" i="18"/>
  <c r="BO66" i="18"/>
  <c r="AS66" i="18"/>
  <c r="AD105" i="4"/>
  <c r="B104" i="1"/>
  <c r="AB84" i="1" l="1"/>
  <c r="U84" i="19"/>
  <c r="AW84" i="19"/>
  <c r="P84" i="19"/>
  <c r="AK84" i="19" s="1"/>
  <c r="B84" i="19" s="1"/>
  <c r="V84" i="1" s="1"/>
  <c r="BK85" i="19"/>
  <c r="BK83" i="1"/>
  <c r="EG83" i="1" s="1"/>
  <c r="AS84" i="21"/>
  <c r="BH84" i="21"/>
  <c r="BJ84" i="21"/>
  <c r="BL84" i="21"/>
  <c r="AV84" i="21" s="1"/>
  <c r="AG66" i="18"/>
  <c r="I66" i="18" s="1"/>
  <c r="AF66" i="18"/>
  <c r="E66" i="18" s="1"/>
  <c r="Y68" i="18"/>
  <c r="C67" i="18"/>
  <c r="M67" i="1" s="1"/>
  <c r="AY66" i="18"/>
  <c r="V84" i="19" l="1"/>
  <c r="AO85" i="19"/>
  <c r="BL85" i="19" s="1"/>
  <c r="AC84" i="1"/>
  <c r="BN84" i="21"/>
  <c r="AG84" i="21"/>
  <c r="BM84" i="21"/>
  <c r="AF84" i="21"/>
  <c r="AY84" i="21"/>
  <c r="AI84" i="21" s="1"/>
  <c r="BO84" i="21"/>
  <c r="W84" i="21" s="1"/>
  <c r="X84" i="21" s="1"/>
  <c r="AU84" i="21"/>
  <c r="AF68" i="18"/>
  <c r="Y69" i="18"/>
  <c r="C68" i="18"/>
  <c r="M68" i="1" s="1"/>
  <c r="AI66" i="18"/>
  <c r="P66" i="18" s="1"/>
  <c r="AK66" i="18" s="1"/>
  <c r="AJ66" i="18"/>
  <c r="Q66" i="18" s="1"/>
  <c r="AL66" i="18" s="1"/>
  <c r="BG67" i="18"/>
  <c r="AN104" i="4"/>
  <c r="AM104" i="4" s="1"/>
  <c r="F104" i="1"/>
  <c r="AN84" i="21" l="1"/>
  <c r="AM84" i="21" s="1"/>
  <c r="BI84" i="1" s="1"/>
  <c r="BH84" i="1"/>
  <c r="S84" i="21"/>
  <c r="BO85" i="19"/>
  <c r="W85" i="19" s="1"/>
  <c r="X85" i="19" s="1"/>
  <c r="AY85" i="19"/>
  <c r="AJ85" i="19" s="1"/>
  <c r="Q85" i="19" s="1"/>
  <c r="AL85" i="19" s="1"/>
  <c r="EE84" i="1"/>
  <c r="CK84" i="1"/>
  <c r="AS85" i="19"/>
  <c r="AV85" i="19"/>
  <c r="BJ85" i="19"/>
  <c r="BH85" i="19"/>
  <c r="AU85" i="21"/>
  <c r="E84" i="21"/>
  <c r="AJ84" i="21"/>
  <c r="Q84" i="21" s="1"/>
  <c r="BG85" i="21"/>
  <c r="I84" i="21"/>
  <c r="BI85" i="21"/>
  <c r="P84" i="21"/>
  <c r="C69" i="18"/>
  <c r="M69" i="1" s="1"/>
  <c r="AF69" i="18"/>
  <c r="E68" i="18"/>
  <c r="Y70" i="18"/>
  <c r="AW104" i="4"/>
  <c r="H104" i="1"/>
  <c r="G104" i="1"/>
  <c r="AK84" i="21" l="1"/>
  <c r="AN85" i="19"/>
  <c r="AM85" i="19" s="1"/>
  <c r="AA85" i="1" s="1"/>
  <c r="Z85" i="1"/>
  <c r="S85" i="19"/>
  <c r="AW85" i="19" s="1"/>
  <c r="AG85" i="19"/>
  <c r="BN85" i="19"/>
  <c r="AU85" i="19"/>
  <c r="BJ84" i="1"/>
  <c r="AW84" i="21"/>
  <c r="T84" i="21" s="1"/>
  <c r="U84" i="21" s="1"/>
  <c r="AE85" i="19"/>
  <c r="BM85" i="19"/>
  <c r="AL84" i="21"/>
  <c r="BK85" i="21"/>
  <c r="B84" i="21"/>
  <c r="BD84" i="1" s="1"/>
  <c r="AE70" i="18"/>
  <c r="E69" i="18"/>
  <c r="C70" i="18"/>
  <c r="M70" i="1" s="1"/>
  <c r="Y71" i="18"/>
  <c r="R66" i="18"/>
  <c r="AC105" i="4"/>
  <c r="U104" i="4"/>
  <c r="I104" i="1" s="1"/>
  <c r="V104" i="4"/>
  <c r="V85" i="19" l="1"/>
  <c r="AO86" i="19"/>
  <c r="AB85" i="1"/>
  <c r="T85" i="19"/>
  <c r="U85" i="19" s="1"/>
  <c r="BK84" i="1"/>
  <c r="D85" i="19"/>
  <c r="AI85" i="19"/>
  <c r="BG86" i="19"/>
  <c r="V84" i="21"/>
  <c r="AO85" i="21"/>
  <c r="BL85" i="21" s="1"/>
  <c r="I85" i="19"/>
  <c r="BI86" i="19"/>
  <c r="AE71" i="18"/>
  <c r="D70" i="18"/>
  <c r="EC104" i="1"/>
  <c r="CI104" i="1"/>
  <c r="CV104" i="1" s="1" a="1"/>
  <c r="CV104" i="1" s="1"/>
  <c r="CV103" i="1" s="1"/>
  <c r="Y72" i="18"/>
  <c r="C71" i="18"/>
  <c r="M71" i="1" s="1"/>
  <c r="AR70" i="18"/>
  <c r="AD68" i="18"/>
  <c r="AR69" i="18"/>
  <c r="AD67" i="18"/>
  <c r="AA67" i="18" s="1"/>
  <c r="AR68" i="18"/>
  <c r="AV66" i="18"/>
  <c r="BK67" i="18"/>
  <c r="AS105" i="4"/>
  <c r="BH86" i="19" l="1"/>
  <c r="BJ86" i="19"/>
  <c r="BN86" i="19" s="1"/>
  <c r="AH86" i="19"/>
  <c r="AC85" i="1"/>
  <c r="EE85" i="1" s="1"/>
  <c r="AF86" i="19"/>
  <c r="AS86" i="19"/>
  <c r="AU86" i="19"/>
  <c r="AU87" i="19" s="1"/>
  <c r="AX85" i="21"/>
  <c r="BO85" i="21"/>
  <c r="W85" i="21" s="1"/>
  <c r="X85" i="21" s="1"/>
  <c r="AS85" i="21"/>
  <c r="AV85" i="21"/>
  <c r="BH85" i="21"/>
  <c r="BJ85" i="21"/>
  <c r="P85" i="19"/>
  <c r="AK85" i="19" s="1"/>
  <c r="B85" i="19" s="1"/>
  <c r="V85" i="1" s="1"/>
  <c r="BK86" i="19"/>
  <c r="BL86" i="19" s="1"/>
  <c r="AX86" i="19" s="1"/>
  <c r="CM84" i="1"/>
  <c r="EG84" i="1"/>
  <c r="C72" i="18"/>
  <c r="M72" i="1" s="1"/>
  <c r="AF72" i="18"/>
  <c r="D71" i="18"/>
  <c r="CT104" i="1" a="1"/>
  <c r="CT104" i="1" s="1"/>
  <c r="CT103" i="1" s="1"/>
  <c r="CS104" i="1" a="1"/>
  <c r="CS104" i="1" s="1"/>
  <c r="CS103" i="1" s="1"/>
  <c r="CU104" i="1" a="1"/>
  <c r="CU104" i="1" s="1"/>
  <c r="CU103" i="1" s="1"/>
  <c r="K66" i="18"/>
  <c r="B66" i="18"/>
  <c r="L66" i="1" s="1"/>
  <c r="Y73" i="18"/>
  <c r="AA68" i="18"/>
  <c r="AX67" i="18"/>
  <c r="O67" i="18"/>
  <c r="O67" i="1" s="1"/>
  <c r="F105" i="4"/>
  <c r="BG106" i="4" s="1"/>
  <c r="BM86" i="19" l="1"/>
  <c r="E86" i="19"/>
  <c r="AJ86" i="19"/>
  <c r="Q86" i="19" s="1"/>
  <c r="BG87" i="19"/>
  <c r="AN85" i="21"/>
  <c r="AM85" i="21" s="1"/>
  <c r="BI85" i="1" s="1"/>
  <c r="BH85" i="1"/>
  <c r="S85" i="21"/>
  <c r="J86" i="19"/>
  <c r="BI87" i="19"/>
  <c r="AI86" i="19"/>
  <c r="AV86" i="19"/>
  <c r="BN85" i="21"/>
  <c r="AH85" i="21"/>
  <c r="BM85" i="21"/>
  <c r="AE85" i="21"/>
  <c r="BO86" i="19"/>
  <c r="W86" i="19" s="1"/>
  <c r="X86" i="19" s="1"/>
  <c r="E72" i="18"/>
  <c r="O68" i="18"/>
  <c r="O68" i="1" s="1"/>
  <c r="AX68" i="18"/>
  <c r="AQ68" i="18"/>
  <c r="AC68" i="18"/>
  <c r="AQ70" i="18"/>
  <c r="AQ69" i="18"/>
  <c r="AC67" i="18"/>
  <c r="Z67" i="18" s="1"/>
  <c r="AU66" i="18"/>
  <c r="BI67" i="18"/>
  <c r="W66" i="18"/>
  <c r="X66" i="18" s="1"/>
  <c r="P66" i="1" s="1"/>
  <c r="Y74" i="18"/>
  <c r="C73" i="18"/>
  <c r="M73" i="1" s="1"/>
  <c r="AA69" i="18"/>
  <c r="AP107" i="4"/>
  <c r="AB106" i="4"/>
  <c r="AN86" i="19" l="1"/>
  <c r="AM86" i="19" s="1"/>
  <c r="AA86" i="1" s="1"/>
  <c r="Z86" i="1"/>
  <c r="S86" i="19"/>
  <c r="BJ85" i="1"/>
  <c r="P86" i="19"/>
  <c r="AK86" i="19" s="1"/>
  <c r="BK87" i="19"/>
  <c r="AL86" i="19"/>
  <c r="AW85" i="21"/>
  <c r="T85" i="21" s="1"/>
  <c r="U85" i="21" s="1"/>
  <c r="D85" i="21"/>
  <c r="AI85" i="21"/>
  <c r="BG86" i="21"/>
  <c r="J85" i="21"/>
  <c r="BI86" i="21"/>
  <c r="AJ85" i="21"/>
  <c r="Q85" i="21" s="1"/>
  <c r="AE74" i="18"/>
  <c r="AA70" i="18"/>
  <c r="AA71" i="18" s="1"/>
  <c r="AY69" i="18"/>
  <c r="AN66" i="18"/>
  <c r="AM66" i="18" s="1"/>
  <c r="Q66" i="1" s="1"/>
  <c r="S66" i="18"/>
  <c r="AG67" i="18"/>
  <c r="I67" i="18" s="1"/>
  <c r="H67" i="18"/>
  <c r="N67" i="1" s="1"/>
  <c r="Z68" i="18"/>
  <c r="Y75" i="18"/>
  <c r="C74" i="18"/>
  <c r="M74" i="1" s="1"/>
  <c r="O69" i="18"/>
  <c r="O69" i="1" s="1"/>
  <c r="AD106" i="4"/>
  <c r="B105" i="1"/>
  <c r="AB86" i="1" l="1"/>
  <c r="AW86" i="19"/>
  <c r="BK85" i="1"/>
  <c r="EG85" i="1" s="1"/>
  <c r="B86" i="19"/>
  <c r="V86" i="1" s="1"/>
  <c r="V85" i="21"/>
  <c r="AO86" i="21"/>
  <c r="AL85" i="21"/>
  <c r="P85" i="21"/>
  <c r="AK85" i="21" s="1"/>
  <c r="B85" i="21" s="1"/>
  <c r="BD85" i="1" s="1"/>
  <c r="BK86" i="21"/>
  <c r="AF75" i="18"/>
  <c r="D74" i="18"/>
  <c r="O71" i="18"/>
  <c r="O71" i="1" s="1"/>
  <c r="AX71" i="18"/>
  <c r="O70" i="18"/>
  <c r="O70" i="1" s="1"/>
  <c r="AX70" i="18"/>
  <c r="AG68" i="18"/>
  <c r="AW66" i="18"/>
  <c r="R66" i="1"/>
  <c r="Z69" i="18"/>
  <c r="H68" i="18"/>
  <c r="N68" i="1" s="1"/>
  <c r="Y76" i="18"/>
  <c r="C75" i="18"/>
  <c r="M75" i="1" s="1"/>
  <c r="AA72" i="18"/>
  <c r="AN105" i="4"/>
  <c r="AM105" i="4" s="1"/>
  <c r="F105" i="1"/>
  <c r="V86" i="19" l="1"/>
  <c r="AO87" i="19"/>
  <c r="T86" i="19"/>
  <c r="U86" i="19" s="1"/>
  <c r="AS86" i="21"/>
  <c r="BH86" i="21"/>
  <c r="BL86" i="21"/>
  <c r="AX86" i="21" s="1"/>
  <c r="AJ86" i="21" s="1"/>
  <c r="Q86" i="21" s="1"/>
  <c r="AL86" i="21" s="1"/>
  <c r="BJ86" i="21"/>
  <c r="AU86" i="21" s="1"/>
  <c r="AF76" i="18"/>
  <c r="E75" i="18"/>
  <c r="AY72" i="18"/>
  <c r="Z70" i="18"/>
  <c r="Z71" i="18" s="1"/>
  <c r="AH69" i="18"/>
  <c r="I68" i="18"/>
  <c r="AO67" i="18"/>
  <c r="T66" i="18"/>
  <c r="U66" i="18" s="1"/>
  <c r="V66" i="18"/>
  <c r="AS67" i="18"/>
  <c r="H69" i="18"/>
  <c r="N69" i="1" s="1"/>
  <c r="Y77" i="18"/>
  <c r="C76" i="18"/>
  <c r="M76" i="1" s="1"/>
  <c r="AA73" i="18"/>
  <c r="O72" i="18"/>
  <c r="O72" i="1" s="1"/>
  <c r="AW105" i="4"/>
  <c r="H105" i="1"/>
  <c r="U105" i="4"/>
  <c r="I105" i="1" s="1"/>
  <c r="EC105" i="1" s="1"/>
  <c r="G105" i="1"/>
  <c r="H70" i="18" l="1"/>
  <c r="N70" i="1" s="1"/>
  <c r="AC86" i="1"/>
  <c r="EE86" i="1" s="1"/>
  <c r="AS87" i="19"/>
  <c r="AV87" i="19"/>
  <c r="BH87" i="19"/>
  <c r="BL87" i="19"/>
  <c r="BJ87" i="19"/>
  <c r="BO86" i="21"/>
  <c r="W86" i="21" s="1"/>
  <c r="X86" i="21" s="1"/>
  <c r="BM86" i="21"/>
  <c r="AE86" i="21"/>
  <c r="AV86" i="21"/>
  <c r="AG86" i="21"/>
  <c r="BN86" i="21"/>
  <c r="C77" i="18"/>
  <c r="M77" i="1" s="1"/>
  <c r="AF77" i="18"/>
  <c r="E76" i="18"/>
  <c r="AY73" i="18"/>
  <c r="Z72" i="18"/>
  <c r="Z73" i="18" s="1"/>
  <c r="AH71" i="18"/>
  <c r="AH70" i="18"/>
  <c r="J69" i="18"/>
  <c r="S66" i="1"/>
  <c r="ED66" i="1" s="1"/>
  <c r="BH67" i="18"/>
  <c r="BL67" i="18"/>
  <c r="BO67" i="18" s="1"/>
  <c r="W67" i="18" s="1"/>
  <c r="X67" i="18" s="1"/>
  <c r="BJ67" i="18"/>
  <c r="AV67" i="18"/>
  <c r="AE67" i="18"/>
  <c r="H71" i="18"/>
  <c r="N71" i="1" s="1"/>
  <c r="Y78" i="18"/>
  <c r="AA74" i="18"/>
  <c r="O73" i="18"/>
  <c r="O73" i="1" s="1"/>
  <c r="AC106" i="4"/>
  <c r="V105" i="4"/>
  <c r="AV88" i="19" l="1"/>
  <c r="AN86" i="21"/>
  <c r="AM86" i="21" s="1"/>
  <c r="BI86" i="1" s="1"/>
  <c r="BH86" i="1"/>
  <c r="S86" i="21"/>
  <c r="BM87" i="19"/>
  <c r="AE87" i="19"/>
  <c r="BN87" i="19"/>
  <c r="AG87" i="19"/>
  <c r="BO87" i="19"/>
  <c r="W87" i="19" s="1"/>
  <c r="X87" i="19" s="1"/>
  <c r="AY87" i="19"/>
  <c r="AJ87" i="19" s="1"/>
  <c r="Q87" i="19" s="1"/>
  <c r="AL87" i="19" s="1"/>
  <c r="I86" i="21"/>
  <c r="BI87" i="21"/>
  <c r="D86" i="21"/>
  <c r="AI86" i="21"/>
  <c r="BG87" i="21"/>
  <c r="C78" i="18"/>
  <c r="M78" i="1" s="1"/>
  <c r="AF78" i="18"/>
  <c r="E77" i="18"/>
  <c r="AX74" i="18"/>
  <c r="H72" i="18"/>
  <c r="N72" i="1" s="1"/>
  <c r="AG72" i="18"/>
  <c r="J71" i="18"/>
  <c r="J70" i="18"/>
  <c r="AN67" i="18"/>
  <c r="AM67" i="18" s="1"/>
  <c r="Q67" i="1" s="1"/>
  <c r="P67" i="1"/>
  <c r="S67" i="18"/>
  <c r="AY67" i="18"/>
  <c r="BN67" i="18"/>
  <c r="AU67" i="18"/>
  <c r="AH67" i="18"/>
  <c r="AF67" i="18"/>
  <c r="E67" i="18" s="1"/>
  <c r="BM67" i="18"/>
  <c r="D67" i="18"/>
  <c r="Z74" i="18"/>
  <c r="H73" i="18"/>
  <c r="N73" i="1" s="1"/>
  <c r="Y79" i="18"/>
  <c r="AA75" i="18"/>
  <c r="O74" i="18"/>
  <c r="O74" i="1" s="1"/>
  <c r="AS106" i="4"/>
  <c r="AN87" i="19" l="1"/>
  <c r="AM87" i="19" s="1"/>
  <c r="AA87" i="1" s="1"/>
  <c r="Z87" i="1"/>
  <c r="S87" i="19"/>
  <c r="BJ86" i="1"/>
  <c r="AW86" i="21"/>
  <c r="I87" i="19"/>
  <c r="BI88" i="19"/>
  <c r="D87" i="19"/>
  <c r="AI87" i="19"/>
  <c r="BG88" i="19"/>
  <c r="P86" i="21"/>
  <c r="AK86" i="21" s="1"/>
  <c r="B86" i="21" s="1"/>
  <c r="BD86" i="1" s="1"/>
  <c r="BK87" i="21"/>
  <c r="AF79" i="18"/>
  <c r="E78" i="18"/>
  <c r="AX75" i="18"/>
  <c r="Z75" i="18"/>
  <c r="H75" i="18" s="1"/>
  <c r="N75" i="1" s="1"/>
  <c r="AH74" i="18"/>
  <c r="I72" i="18"/>
  <c r="R67" i="1"/>
  <c r="AW67" i="18"/>
  <c r="T67" i="18" s="1"/>
  <c r="U67" i="18" s="1"/>
  <c r="J67" i="18"/>
  <c r="BI68" i="18"/>
  <c r="AI67" i="18"/>
  <c r="BG68" i="18"/>
  <c r="AJ67" i="18"/>
  <c r="Q67" i="18" s="1"/>
  <c r="H74" i="18"/>
  <c r="N74" i="1" s="1"/>
  <c r="C79" i="18"/>
  <c r="M79" i="1" s="1"/>
  <c r="Y80" i="18"/>
  <c r="AA76" i="18"/>
  <c r="O75" i="18"/>
  <c r="O75" i="1" s="1"/>
  <c r="F106" i="4"/>
  <c r="BG107" i="4" s="1"/>
  <c r="AL67" i="18" l="1"/>
  <c r="Z76" i="18"/>
  <c r="Z77" i="18" s="1"/>
  <c r="AB87" i="1"/>
  <c r="AW87" i="19"/>
  <c r="P87" i="19"/>
  <c r="AK87" i="19" s="1"/>
  <c r="B87" i="19" s="1"/>
  <c r="V87" i="1" s="1"/>
  <c r="BK88" i="19"/>
  <c r="V86" i="21"/>
  <c r="AO87" i="21"/>
  <c r="BL87" i="21" s="1"/>
  <c r="T86" i="21"/>
  <c r="U86" i="21" s="1"/>
  <c r="Y81" i="18"/>
  <c r="AF80" i="18"/>
  <c r="E79" i="18"/>
  <c r="O76" i="18"/>
  <c r="O76" i="1" s="1"/>
  <c r="AX76" i="18"/>
  <c r="AG76" i="18"/>
  <c r="AG75" i="18"/>
  <c r="J74" i="18"/>
  <c r="S67" i="1"/>
  <c r="ED67" i="1" s="1"/>
  <c r="V67" i="18"/>
  <c r="AO68" i="18"/>
  <c r="BH68" i="18" s="1"/>
  <c r="P67" i="18"/>
  <c r="AK67" i="18" s="1"/>
  <c r="BK68" i="18"/>
  <c r="C80" i="18"/>
  <c r="M80" i="1" s="1"/>
  <c r="B67" i="18"/>
  <c r="L67" i="1" s="1"/>
  <c r="AA77" i="18"/>
  <c r="AP108" i="4"/>
  <c r="AB107" i="4"/>
  <c r="BL68" i="18" l="1"/>
  <c r="BO68" i="18" s="1"/>
  <c r="W68" i="18" s="1"/>
  <c r="X68" i="18" s="1"/>
  <c r="H76" i="18"/>
  <c r="N76" i="1" s="1"/>
  <c r="V87" i="19"/>
  <c r="AO88" i="19"/>
  <c r="BL88" i="19" s="1"/>
  <c r="T87" i="19"/>
  <c r="BK86" i="1"/>
  <c r="EG86" i="1" s="1"/>
  <c r="BO87" i="21"/>
  <c r="W87" i="21" s="1"/>
  <c r="X87" i="21" s="1"/>
  <c r="AX87" i="21"/>
  <c r="AJ87" i="21" s="1"/>
  <c r="Q87" i="21" s="1"/>
  <c r="AL87" i="21" s="1"/>
  <c r="AS87" i="21"/>
  <c r="AU87" i="21"/>
  <c r="AV87" i="21"/>
  <c r="BH87" i="21"/>
  <c r="BJ87" i="21"/>
  <c r="AF81" i="18"/>
  <c r="C81" i="18"/>
  <c r="M81" i="1" s="1"/>
  <c r="Y82" i="18"/>
  <c r="E80" i="18"/>
  <c r="AH77" i="18"/>
  <c r="O77" i="18"/>
  <c r="O77" i="1" s="1"/>
  <c r="AY77" i="18"/>
  <c r="I76" i="18"/>
  <c r="I75" i="18"/>
  <c r="BM68" i="18"/>
  <c r="AE68" i="18"/>
  <c r="AS68" i="18"/>
  <c r="AV68" i="18"/>
  <c r="BJ68" i="18"/>
  <c r="AY68" i="18"/>
  <c r="H77" i="18"/>
  <c r="N77" i="1" s="1"/>
  <c r="Z78" i="18"/>
  <c r="AA78" i="18"/>
  <c r="AD107" i="4"/>
  <c r="B106" i="1"/>
  <c r="AY88" i="19" l="1"/>
  <c r="AJ88" i="19" s="1"/>
  <c r="Q88" i="19" s="1"/>
  <c r="AL88" i="19" s="1"/>
  <c r="BO88" i="19"/>
  <c r="W88" i="19" s="1"/>
  <c r="X88" i="19" s="1"/>
  <c r="AN87" i="21"/>
  <c r="AM87" i="21" s="1"/>
  <c r="BI87" i="1" s="1"/>
  <c r="BH87" i="1"/>
  <c r="S87" i="21"/>
  <c r="AS88" i="19"/>
  <c r="T88" i="19"/>
  <c r="BH88" i="19"/>
  <c r="BJ88" i="19"/>
  <c r="BN87" i="21"/>
  <c r="AG87" i="21"/>
  <c r="BM87" i="21"/>
  <c r="AE87" i="21"/>
  <c r="C82" i="18"/>
  <c r="M82" i="1" s="1"/>
  <c r="AF82" i="18"/>
  <c r="Y83" i="18"/>
  <c r="Y84" i="18" s="1"/>
  <c r="E81" i="18"/>
  <c r="AH78" i="18"/>
  <c r="O78" i="18"/>
  <c r="O78" i="1" s="1"/>
  <c r="AY78" i="18"/>
  <c r="J77" i="18"/>
  <c r="AN68" i="18"/>
  <c r="AM68" i="18" s="1"/>
  <c r="Q68" i="1" s="1"/>
  <c r="P68" i="1"/>
  <c r="S68" i="18"/>
  <c r="BN68" i="18"/>
  <c r="AH68" i="18"/>
  <c r="AU68" i="18"/>
  <c r="D68" i="18"/>
  <c r="AI68" i="18"/>
  <c r="BG69" i="18"/>
  <c r="H78" i="18"/>
  <c r="N78" i="1" s="1"/>
  <c r="Z79" i="18"/>
  <c r="AA79" i="18"/>
  <c r="AN106" i="4"/>
  <c r="AM106" i="4" s="1"/>
  <c r="F106" i="1"/>
  <c r="AN88" i="19" l="1"/>
  <c r="AM88" i="19" s="1"/>
  <c r="AA88" i="1" s="1"/>
  <c r="Z88" i="1"/>
  <c r="S88" i="19"/>
  <c r="AB88" i="1" s="1"/>
  <c r="BJ87" i="1"/>
  <c r="AG88" i="19"/>
  <c r="BN88" i="19"/>
  <c r="BM88" i="19"/>
  <c r="AE88" i="19"/>
  <c r="AU88" i="19"/>
  <c r="AW87" i="21"/>
  <c r="I87" i="21"/>
  <c r="BI88" i="21"/>
  <c r="D87" i="21"/>
  <c r="AI87" i="21"/>
  <c r="BG88" i="21"/>
  <c r="C84" i="18"/>
  <c r="M84" i="1" s="1"/>
  <c r="AE84" i="18"/>
  <c r="C83" i="18"/>
  <c r="M83" i="1" s="1"/>
  <c r="AF83" i="18"/>
  <c r="E82" i="18"/>
  <c r="AH79" i="18"/>
  <c r="AX79" i="18"/>
  <c r="J78" i="18"/>
  <c r="R68" i="1"/>
  <c r="AW68" i="18"/>
  <c r="P68" i="18"/>
  <c r="AK68" i="18" s="1"/>
  <c r="J68" i="18"/>
  <c r="AJ68" i="18"/>
  <c r="Q68" i="18" s="1"/>
  <c r="BI69" i="18"/>
  <c r="H79" i="18"/>
  <c r="N79" i="1" s="1"/>
  <c r="Z80" i="18"/>
  <c r="Y85" i="18"/>
  <c r="AA80" i="18"/>
  <c r="O79" i="18"/>
  <c r="O79" i="1" s="1"/>
  <c r="G106" i="1"/>
  <c r="AW106" i="4"/>
  <c r="H106" i="1"/>
  <c r="AL68" i="18" l="1"/>
  <c r="U88" i="19"/>
  <c r="AW88" i="19"/>
  <c r="D88" i="19"/>
  <c r="AI88" i="19"/>
  <c r="BG89" i="19"/>
  <c r="V87" i="21"/>
  <c r="AO88" i="21"/>
  <c r="BH88" i="21" s="1"/>
  <c r="I88" i="19"/>
  <c r="BI89" i="19"/>
  <c r="T87" i="21"/>
  <c r="U87" i="21" s="1"/>
  <c r="P87" i="21"/>
  <c r="AK87" i="21" s="1"/>
  <c r="B87" i="21" s="1"/>
  <c r="BD87" i="1" s="1"/>
  <c r="BK88" i="21"/>
  <c r="C85" i="18"/>
  <c r="M85" i="1" s="1"/>
  <c r="AF85" i="18"/>
  <c r="D84" i="18"/>
  <c r="E83" i="18"/>
  <c r="AX80" i="18"/>
  <c r="AH80" i="18"/>
  <c r="J79" i="18"/>
  <c r="V68" i="18"/>
  <c r="AO69" i="18"/>
  <c r="BJ69" i="18" s="1"/>
  <c r="T68" i="18"/>
  <c r="U68" i="18" s="1"/>
  <c r="B68" i="18"/>
  <c r="L68" i="1" s="1"/>
  <c r="BK69" i="18"/>
  <c r="Y86" i="18"/>
  <c r="H80" i="18"/>
  <c r="N80" i="1" s="1"/>
  <c r="Z81" i="18"/>
  <c r="AA81" i="18"/>
  <c r="O80" i="18"/>
  <c r="O80" i="1" s="1"/>
  <c r="AC107" i="4"/>
  <c r="U106" i="4"/>
  <c r="I106" i="1" s="1"/>
  <c r="EC106" i="1" s="1"/>
  <c r="V106" i="4"/>
  <c r="BL69" i="18" l="1"/>
  <c r="AX69" i="18" s="1"/>
  <c r="AJ69" i="18" s="1"/>
  <c r="Q69" i="18" s="1"/>
  <c r="AL69" i="18" s="1"/>
  <c r="V88" i="19"/>
  <c r="AO89" i="19"/>
  <c r="AC88" i="1"/>
  <c r="EE88" i="1" s="1"/>
  <c r="BM88" i="21"/>
  <c r="AF88" i="21"/>
  <c r="BJ88" i="21"/>
  <c r="P88" i="19"/>
  <c r="AK88" i="19" s="1"/>
  <c r="B88" i="19" s="1"/>
  <c r="V88" i="1" s="1"/>
  <c r="BK89" i="19"/>
  <c r="BK87" i="1"/>
  <c r="EG87" i="1" s="1"/>
  <c r="AS88" i="21"/>
  <c r="AU88" i="21"/>
  <c r="BL88" i="21"/>
  <c r="AY88" i="21" s="1"/>
  <c r="AI88" i="21" s="1"/>
  <c r="Y87" i="18"/>
  <c r="AE86" i="18"/>
  <c r="E85" i="18"/>
  <c r="AX81" i="18"/>
  <c r="AH81" i="18"/>
  <c r="J80" i="18"/>
  <c r="BN69" i="18"/>
  <c r="AG69" i="18"/>
  <c r="S68" i="1"/>
  <c r="ED68" i="1" s="1"/>
  <c r="AS69" i="18"/>
  <c r="AV69" i="18"/>
  <c r="BH69" i="18"/>
  <c r="AU69" i="18"/>
  <c r="C86" i="18"/>
  <c r="M86" i="1" s="1"/>
  <c r="H81" i="18"/>
  <c r="N81" i="1" s="1"/>
  <c r="Z82" i="18"/>
  <c r="AA82" i="18"/>
  <c r="O81" i="18"/>
  <c r="O81" i="1" s="1"/>
  <c r="AS107" i="4"/>
  <c r="BL89" i="19" l="1"/>
  <c r="AY89" i="19" s="1"/>
  <c r="AI89" i="19" s="1"/>
  <c r="P89" i="19" s="1"/>
  <c r="BO69" i="18"/>
  <c r="W69" i="18" s="1"/>
  <c r="X69" i="18" s="1"/>
  <c r="AN69" i="18" s="1"/>
  <c r="AM69" i="18" s="1"/>
  <c r="Q69" i="1" s="1"/>
  <c r="AS89" i="19"/>
  <c r="AV89" i="19"/>
  <c r="AV90" i="19" s="1"/>
  <c r="AU89" i="19"/>
  <c r="BJ89" i="19"/>
  <c r="BH89" i="19"/>
  <c r="BO88" i="21"/>
  <c r="W88" i="21" s="1"/>
  <c r="X88" i="21" s="1"/>
  <c r="AV88" i="21"/>
  <c r="BN88" i="21"/>
  <c r="AG88" i="21"/>
  <c r="E88" i="21"/>
  <c r="AJ88" i="21"/>
  <c r="Q88" i="21" s="1"/>
  <c r="BG89" i="21"/>
  <c r="P88" i="21"/>
  <c r="Y88" i="18"/>
  <c r="AE87" i="18"/>
  <c r="D86" i="18"/>
  <c r="C87" i="18"/>
  <c r="M87" i="1" s="1"/>
  <c r="AH82" i="18"/>
  <c r="O82" i="18"/>
  <c r="O82" i="1" s="1"/>
  <c r="AY82" i="18"/>
  <c r="J81" i="18"/>
  <c r="P69" i="1"/>
  <c r="S69" i="18"/>
  <c r="I69" i="18"/>
  <c r="BI70" i="18"/>
  <c r="BM69" i="18"/>
  <c r="AE69" i="18"/>
  <c r="H82" i="18"/>
  <c r="N82" i="1" s="1"/>
  <c r="Z83" i="18"/>
  <c r="AA83" i="18"/>
  <c r="BO89" i="19" l="1"/>
  <c r="W89" i="19" s="1"/>
  <c r="X89" i="19" s="1"/>
  <c r="AN89" i="19" s="1"/>
  <c r="AM89" i="19" s="1"/>
  <c r="AA89" i="1" s="1"/>
  <c r="Z89" i="1"/>
  <c r="S89" i="19"/>
  <c r="AN88" i="21"/>
  <c r="AM88" i="21" s="1"/>
  <c r="BI88" i="1" s="1"/>
  <c r="BH88" i="1"/>
  <c r="S88" i="21"/>
  <c r="BM89" i="19"/>
  <c r="AF89" i="19"/>
  <c r="BN89" i="19"/>
  <c r="AG89" i="19"/>
  <c r="AL88" i="21"/>
  <c r="I88" i="21"/>
  <c r="AK88" i="21" s="1"/>
  <c r="B88" i="21" s="1"/>
  <c r="BD88" i="1" s="1"/>
  <c r="BI89" i="21"/>
  <c r="AE88" i="18"/>
  <c r="BK89" i="21"/>
  <c r="C88" i="18"/>
  <c r="M88" i="1" s="1"/>
  <c r="D87" i="18"/>
  <c r="Y89" i="18"/>
  <c r="Y90" i="18" s="1"/>
  <c r="AH83" i="18"/>
  <c r="O83" i="18"/>
  <c r="O83" i="1" s="1"/>
  <c r="AX83" i="18"/>
  <c r="J82" i="18"/>
  <c r="R69" i="1"/>
  <c r="AW69" i="18"/>
  <c r="D69" i="18"/>
  <c r="AI69" i="18"/>
  <c r="BG70" i="18"/>
  <c r="H83" i="18"/>
  <c r="N83" i="1" s="1"/>
  <c r="Z84" i="18"/>
  <c r="AA84" i="18"/>
  <c r="F107" i="4"/>
  <c r="BG108" i="4" s="1"/>
  <c r="AB89" i="1" l="1"/>
  <c r="T89" i="19"/>
  <c r="U89" i="19" s="1"/>
  <c r="AE90" i="18"/>
  <c r="AW89" i="19"/>
  <c r="BJ88" i="1"/>
  <c r="AW88" i="21"/>
  <c r="AE89" i="18"/>
  <c r="C89" i="18"/>
  <c r="M89" i="1" s="1"/>
  <c r="I89" i="19"/>
  <c r="AK89" i="19" s="1"/>
  <c r="BI90" i="19"/>
  <c r="E89" i="19"/>
  <c r="AJ89" i="19"/>
  <c r="BG90" i="19"/>
  <c r="D88" i="18"/>
  <c r="Y91" i="18"/>
  <c r="AH84" i="18"/>
  <c r="AA85" i="18"/>
  <c r="AA86" i="18" s="1"/>
  <c r="AX84" i="18"/>
  <c r="J83" i="18"/>
  <c r="V69" i="18"/>
  <c r="AO70" i="18"/>
  <c r="BH70" i="18" s="1"/>
  <c r="T69" i="18"/>
  <c r="U69" i="18" s="1"/>
  <c r="P69" i="18"/>
  <c r="AK69" i="18" s="1"/>
  <c r="B69" i="18" s="1"/>
  <c r="L69" i="1" s="1"/>
  <c r="BK70" i="18"/>
  <c r="H84" i="18"/>
  <c r="N84" i="1" s="1"/>
  <c r="Z85" i="18"/>
  <c r="O84" i="18"/>
  <c r="O84" i="1" s="1"/>
  <c r="C90" i="18"/>
  <c r="M90" i="1" s="1"/>
  <c r="AP109" i="4"/>
  <c r="AB108" i="4"/>
  <c r="BL70" i="18" l="1"/>
  <c r="AY70" i="18" s="1"/>
  <c r="AI70" i="18" s="1"/>
  <c r="Y92" i="18"/>
  <c r="Y93" i="18" s="1"/>
  <c r="AE91" i="18"/>
  <c r="V89" i="19"/>
  <c r="AO90" i="19"/>
  <c r="BJ90" i="19" s="1"/>
  <c r="D90" i="18"/>
  <c r="AC89" i="1"/>
  <c r="D89" i="18"/>
  <c r="Q89" i="19"/>
  <c r="AL89" i="19" s="1"/>
  <c r="B89" i="19" s="1"/>
  <c r="V89" i="1" s="1"/>
  <c r="BK90" i="19"/>
  <c r="V88" i="21"/>
  <c r="AO89" i="21"/>
  <c r="T88" i="21"/>
  <c r="AA87" i="18"/>
  <c r="AA88" i="18" s="1"/>
  <c r="AY86" i="18"/>
  <c r="O85" i="18"/>
  <c r="O85" i="1" s="1"/>
  <c r="AY85" i="18"/>
  <c r="AG85" i="18"/>
  <c r="J84" i="18"/>
  <c r="BM70" i="18"/>
  <c r="AF70" i="18"/>
  <c r="P70" i="18"/>
  <c r="S69" i="1"/>
  <c r="AS70" i="18"/>
  <c r="AV70" i="18"/>
  <c r="BJ70" i="18"/>
  <c r="H85" i="18"/>
  <c r="N85" i="1" s="1"/>
  <c r="Z86" i="18"/>
  <c r="O86" i="18"/>
  <c r="O86" i="1" s="1"/>
  <c r="C91" i="18"/>
  <c r="M91" i="1" s="1"/>
  <c r="AD108" i="4"/>
  <c r="B107" i="1"/>
  <c r="BO70" i="18" l="1"/>
  <c r="W70" i="18" s="1"/>
  <c r="X70" i="18" s="1"/>
  <c r="AN70" i="18" s="1"/>
  <c r="AM70" i="18" s="1"/>
  <c r="Q70" i="1" s="1"/>
  <c r="O87" i="18"/>
  <c r="O87" i="1" s="1"/>
  <c r="BL90" i="19"/>
  <c r="AY90" i="19" s="1"/>
  <c r="AI90" i="19" s="1"/>
  <c r="P90" i="19" s="1"/>
  <c r="Y94" i="18"/>
  <c r="Y95" i="18" s="1"/>
  <c r="AE93" i="18"/>
  <c r="AE92" i="18"/>
  <c r="D91" i="18"/>
  <c r="EE89" i="1"/>
  <c r="CK89" i="1"/>
  <c r="BN90" i="19"/>
  <c r="AG90" i="19"/>
  <c r="T90" i="19"/>
  <c r="AS90" i="19"/>
  <c r="AU90" i="19"/>
  <c r="BH90" i="19"/>
  <c r="AS89" i="21"/>
  <c r="BH89" i="21"/>
  <c r="AV89" i="21"/>
  <c r="BL89" i="21"/>
  <c r="BJ89" i="21"/>
  <c r="AX88" i="18"/>
  <c r="AY87" i="18"/>
  <c r="H86" i="18"/>
  <c r="N86" i="1" s="1"/>
  <c r="AH86" i="18"/>
  <c r="I85" i="18"/>
  <c r="P70" i="1"/>
  <c r="S70" i="18"/>
  <c r="CJ69" i="1"/>
  <c r="ED69" i="1"/>
  <c r="BN70" i="18"/>
  <c r="AG70" i="18"/>
  <c r="AU70" i="18"/>
  <c r="E70" i="18"/>
  <c r="AJ70" i="18"/>
  <c r="BG71" i="18"/>
  <c r="Z87" i="18"/>
  <c r="C92" i="18"/>
  <c r="M92" i="1" s="1"/>
  <c r="AA89" i="18"/>
  <c r="O88" i="18"/>
  <c r="O88" i="1" s="1"/>
  <c r="AN107" i="4"/>
  <c r="AM107" i="4" s="1"/>
  <c r="F107" i="1"/>
  <c r="BO90" i="19" l="1"/>
  <c r="W90" i="19" s="1"/>
  <c r="X90" i="19" s="1"/>
  <c r="AN90" i="19" s="1"/>
  <c r="AM90" i="19" s="1"/>
  <c r="AA90" i="1" s="1"/>
  <c r="Y96" i="18"/>
  <c r="Y97" i="18" s="1"/>
  <c r="AE95" i="18"/>
  <c r="AE94" i="18"/>
  <c r="D93" i="18"/>
  <c r="D92" i="18"/>
  <c r="Z90" i="1"/>
  <c r="S90" i="19"/>
  <c r="AB90" i="1" s="1"/>
  <c r="U90" i="19"/>
  <c r="I90" i="19"/>
  <c r="AK90" i="19" s="1"/>
  <c r="BI91" i="19"/>
  <c r="BM90" i="19"/>
  <c r="AF90" i="19"/>
  <c r="BN89" i="21"/>
  <c r="AG89" i="21"/>
  <c r="BO89" i="21"/>
  <c r="W89" i="21" s="1"/>
  <c r="X89" i="21" s="1"/>
  <c r="AY89" i="21"/>
  <c r="AI89" i="21" s="1"/>
  <c r="AV90" i="21"/>
  <c r="AU89" i="21"/>
  <c r="BM89" i="21"/>
  <c r="AF89" i="21"/>
  <c r="AX89" i="18"/>
  <c r="AH87" i="18"/>
  <c r="J86" i="18"/>
  <c r="R70" i="1"/>
  <c r="AW70" i="18"/>
  <c r="I70" i="18"/>
  <c r="AK70" i="18" s="1"/>
  <c r="BI71" i="18"/>
  <c r="Q70" i="18"/>
  <c r="AL70" i="18" s="1"/>
  <c r="BK71" i="18"/>
  <c r="Z88" i="18"/>
  <c r="H87" i="18"/>
  <c r="N87" i="1" s="1"/>
  <c r="C93" i="18"/>
  <c r="M93" i="1" s="1"/>
  <c r="AA90" i="18"/>
  <c r="O89" i="18"/>
  <c r="O89" i="1" s="1"/>
  <c r="AW107" i="4"/>
  <c r="H107" i="1"/>
  <c r="U107" i="4"/>
  <c r="I107" i="1" s="1"/>
  <c r="EC107" i="1" s="1"/>
  <c r="G107" i="1"/>
  <c r="Y98" i="18" l="1"/>
  <c r="Y99" i="18" s="1"/>
  <c r="D95" i="18"/>
  <c r="D94" i="18"/>
  <c r="AC90" i="1"/>
  <c r="EE90" i="1" s="1"/>
  <c r="AW90" i="19"/>
  <c r="AN89" i="21"/>
  <c r="AM89" i="21" s="1"/>
  <c r="BI89" i="1" s="1"/>
  <c r="BH89" i="1"/>
  <c r="S89" i="21"/>
  <c r="E90" i="19"/>
  <c r="AJ90" i="19"/>
  <c r="BG91" i="19"/>
  <c r="O90" i="18"/>
  <c r="O90" i="1" s="1"/>
  <c r="AX90" i="18"/>
  <c r="E89" i="21"/>
  <c r="AJ89" i="21"/>
  <c r="Q89" i="21" s="1"/>
  <c r="BG90" i="21"/>
  <c r="P89" i="21"/>
  <c r="I89" i="21"/>
  <c r="BI90" i="21"/>
  <c r="H88" i="18"/>
  <c r="N88" i="1" s="1"/>
  <c r="AG88" i="18"/>
  <c r="J87" i="18"/>
  <c r="V70" i="18"/>
  <c r="AO71" i="18"/>
  <c r="BL71" i="18" s="1"/>
  <c r="T70" i="18"/>
  <c r="B70" i="18"/>
  <c r="L70" i="1" s="1"/>
  <c r="Z89" i="18"/>
  <c r="AA91" i="18"/>
  <c r="C94" i="18"/>
  <c r="M94" i="1" s="1"/>
  <c r="AC108" i="4"/>
  <c r="V107" i="4"/>
  <c r="Y100" i="18" l="1"/>
  <c r="Y101" i="18" s="1"/>
  <c r="AL89" i="21"/>
  <c r="AA92" i="18"/>
  <c r="AA93" i="18" s="1"/>
  <c r="AX91" i="18"/>
  <c r="V90" i="19"/>
  <c r="AO91" i="19"/>
  <c r="BJ89" i="1"/>
  <c r="AW89" i="21"/>
  <c r="Q90" i="19"/>
  <c r="AL90" i="19" s="1"/>
  <c r="B90" i="19" s="1"/>
  <c r="V90" i="1" s="1"/>
  <c r="BK91" i="19"/>
  <c r="AG89" i="18"/>
  <c r="BK90" i="21"/>
  <c r="AK89" i="21"/>
  <c r="B89" i="21" s="1"/>
  <c r="BD89" i="1" s="1"/>
  <c r="I88" i="18"/>
  <c r="AY71" i="18"/>
  <c r="AI71" i="18" s="1"/>
  <c r="BO71" i="18"/>
  <c r="W71" i="18" s="1"/>
  <c r="X71" i="18" s="1"/>
  <c r="AS71" i="18"/>
  <c r="AV71" i="18"/>
  <c r="BH71" i="18"/>
  <c r="BJ71" i="18"/>
  <c r="AU71" i="18" s="1"/>
  <c r="Z90" i="18"/>
  <c r="H89" i="18"/>
  <c r="N89" i="1" s="1"/>
  <c r="O91" i="18"/>
  <c r="O91" i="1" s="1"/>
  <c r="C95" i="18"/>
  <c r="M95" i="1" s="1"/>
  <c r="AS108" i="4"/>
  <c r="AA94" i="18" l="1"/>
  <c r="O94" i="18" s="1"/>
  <c r="O94" i="1" s="1"/>
  <c r="AX93" i="18"/>
  <c r="O92" i="18"/>
  <c r="O92" i="1" s="1"/>
  <c r="AX92" i="18"/>
  <c r="BL91" i="19"/>
  <c r="AY91" i="19" s="1"/>
  <c r="AI91" i="19" s="1"/>
  <c r="AS91" i="19"/>
  <c r="BJ91" i="19"/>
  <c r="AU91" i="19" s="1"/>
  <c r="BH91" i="19"/>
  <c r="Z91" i="18"/>
  <c r="Z92" i="18" s="1"/>
  <c r="AG90" i="18"/>
  <c r="V89" i="21"/>
  <c r="AO90" i="21"/>
  <c r="BL90" i="21" s="1"/>
  <c r="T89" i="21"/>
  <c r="U89" i="21" s="1"/>
  <c r="I89" i="18"/>
  <c r="AW71" i="18"/>
  <c r="AN71" i="18"/>
  <c r="AM71" i="18" s="1"/>
  <c r="Q71" i="1" s="1"/>
  <c r="P71" i="1"/>
  <c r="S71" i="18"/>
  <c r="BM71" i="18"/>
  <c r="AF71" i="18"/>
  <c r="BN71" i="18"/>
  <c r="AG71" i="18"/>
  <c r="P71" i="18"/>
  <c r="H90" i="18"/>
  <c r="N90" i="1" s="1"/>
  <c r="Y102" i="18"/>
  <c r="C96" i="18"/>
  <c r="M96" i="1" s="1"/>
  <c r="O93" i="18"/>
  <c r="O93" i="1" s="1"/>
  <c r="AA95" i="18" l="1"/>
  <c r="AA96" i="18" s="1"/>
  <c r="O96" i="18" s="1"/>
  <c r="O96" i="1" s="1"/>
  <c r="AX95" i="18"/>
  <c r="AX94" i="18"/>
  <c r="AG92" i="18"/>
  <c r="BM91" i="19"/>
  <c r="AF91" i="19"/>
  <c r="BO91" i="19"/>
  <c r="W91" i="19" s="1"/>
  <c r="X91" i="19" s="1"/>
  <c r="AV91" i="19"/>
  <c r="AG91" i="18"/>
  <c r="BN91" i="19"/>
  <c r="AG91" i="19"/>
  <c r="H91" i="18"/>
  <c r="N91" i="1" s="1"/>
  <c r="P91" i="19"/>
  <c r="AY90" i="21"/>
  <c r="AI90" i="21" s="1"/>
  <c r="BO90" i="21"/>
  <c r="W90" i="21" s="1"/>
  <c r="X90" i="21" s="1"/>
  <c r="BK89" i="1"/>
  <c r="AS90" i="21"/>
  <c r="BJ90" i="21"/>
  <c r="AU90" i="21" s="1"/>
  <c r="BH90" i="21"/>
  <c r="I90" i="18"/>
  <c r="V71" i="18"/>
  <c r="AO72" i="18"/>
  <c r="R71" i="1"/>
  <c r="T71" i="18"/>
  <c r="U71" i="18" s="1"/>
  <c r="I71" i="18"/>
  <c r="AK71" i="18" s="1"/>
  <c r="BI72" i="18"/>
  <c r="E71" i="18"/>
  <c r="AJ71" i="18"/>
  <c r="BG72" i="18"/>
  <c r="H92" i="18"/>
  <c r="N92" i="1" s="1"/>
  <c r="Z93" i="18"/>
  <c r="Y103" i="18"/>
  <c r="C97" i="18"/>
  <c r="M97" i="1" s="1"/>
  <c r="O95" i="18"/>
  <c r="O95" i="1" s="1"/>
  <c r="F108" i="4"/>
  <c r="BG109" i="4" s="1"/>
  <c r="BH72" i="18" l="1"/>
  <c r="BM72" i="18" s="1"/>
  <c r="BJ72" i="18"/>
  <c r="BN72" i="18" s="1"/>
  <c r="AG93" i="18"/>
  <c r="AN91" i="19"/>
  <c r="AM91" i="19" s="1"/>
  <c r="AA91" i="1" s="1"/>
  <c r="Z91" i="1"/>
  <c r="S91" i="19"/>
  <c r="I92" i="18"/>
  <c r="AN90" i="21"/>
  <c r="AM90" i="21" s="1"/>
  <c r="BI90" i="1" s="1"/>
  <c r="BH90" i="1"/>
  <c r="S90" i="21"/>
  <c r="AW90" i="21"/>
  <c r="AV92" i="19"/>
  <c r="E91" i="19"/>
  <c r="AJ91" i="19"/>
  <c r="BG92" i="19"/>
  <c r="I91" i="19"/>
  <c r="AK91" i="19" s="1"/>
  <c r="BI92" i="19"/>
  <c r="I91" i="18"/>
  <c r="BM90" i="21"/>
  <c r="AF90" i="21"/>
  <c r="EG89" i="1"/>
  <c r="CM89" i="1"/>
  <c r="BN90" i="21"/>
  <c r="AG90" i="21"/>
  <c r="P90" i="21"/>
  <c r="AH72" i="18"/>
  <c r="S71" i="1"/>
  <c r="ED71" i="1" s="1"/>
  <c r="AE72" i="18"/>
  <c r="AS72" i="18"/>
  <c r="AU72" i="18"/>
  <c r="Q71" i="18"/>
  <c r="AL71" i="18" s="1"/>
  <c r="B71" i="18" s="1"/>
  <c r="L71" i="1" s="1"/>
  <c r="BK72" i="18"/>
  <c r="BL72" i="18" s="1"/>
  <c r="AX72" i="18" s="1"/>
  <c r="H93" i="18"/>
  <c r="N93" i="1" s="1"/>
  <c r="Z94" i="18"/>
  <c r="Y104" i="18"/>
  <c r="C98" i="18"/>
  <c r="M98" i="1" s="1"/>
  <c r="AA97" i="18"/>
  <c r="O97" i="18" s="1"/>
  <c r="O97" i="1" s="1"/>
  <c r="AB109" i="4"/>
  <c r="AP110" i="4"/>
  <c r="AD109" i="4"/>
  <c r="AG94" i="18" l="1"/>
  <c r="I93" i="18"/>
  <c r="AB91" i="1"/>
  <c r="T91" i="19"/>
  <c r="U91" i="19" s="1"/>
  <c r="AW91" i="19"/>
  <c r="V90" i="21"/>
  <c r="AO91" i="21"/>
  <c r="BJ90" i="1"/>
  <c r="T90" i="21"/>
  <c r="U90" i="21" s="1"/>
  <c r="Q91" i="19"/>
  <c r="AL91" i="19" s="1"/>
  <c r="B91" i="19" s="1"/>
  <c r="V91" i="1" s="1"/>
  <c r="BK92" i="19"/>
  <c r="I90" i="21"/>
  <c r="AK90" i="21" s="1"/>
  <c r="BI91" i="21"/>
  <c r="E90" i="21"/>
  <c r="AJ90" i="21"/>
  <c r="BG91" i="21"/>
  <c r="AV72" i="18"/>
  <c r="D72" i="18"/>
  <c r="AI72" i="18"/>
  <c r="BG73" i="18"/>
  <c r="J72" i="18"/>
  <c r="AJ72" i="18"/>
  <c r="Q72" i="18" s="1"/>
  <c r="BI73" i="18"/>
  <c r="BO72" i="18"/>
  <c r="W72" i="18" s="1"/>
  <c r="X72" i="18" s="1"/>
  <c r="H94" i="18"/>
  <c r="N94" i="1" s="1"/>
  <c r="Z95" i="18"/>
  <c r="Y105" i="18"/>
  <c r="C99" i="18"/>
  <c r="M99" i="1" s="1"/>
  <c r="AA98" i="18"/>
  <c r="O98" i="18" s="1"/>
  <c r="O98" i="1" s="1"/>
  <c r="B108" i="1"/>
  <c r="BH91" i="21" l="1"/>
  <c r="AF91" i="21" s="1"/>
  <c r="E91" i="21" s="1"/>
  <c r="BJ91" i="21"/>
  <c r="BN91" i="21" s="1"/>
  <c r="AL72" i="18"/>
  <c r="AG95" i="18"/>
  <c r="I94" i="18"/>
  <c r="V91" i="19"/>
  <c r="AO92" i="19"/>
  <c r="AC91" i="1"/>
  <c r="EE91" i="1" s="1"/>
  <c r="AS91" i="21"/>
  <c r="AU91" i="21"/>
  <c r="BK90" i="1"/>
  <c r="EG90" i="1" s="1"/>
  <c r="AG91" i="21"/>
  <c r="Q90" i="21"/>
  <c r="AL90" i="21" s="1"/>
  <c r="B90" i="21" s="1"/>
  <c r="BD90" i="1" s="1"/>
  <c r="BK91" i="21"/>
  <c r="BL91" i="21" s="1"/>
  <c r="AY91" i="21" s="1"/>
  <c r="AI91" i="21" s="1"/>
  <c r="AN72" i="18"/>
  <c r="AM72" i="18" s="1"/>
  <c r="Q72" i="1" s="1"/>
  <c r="P72" i="1"/>
  <c r="S72" i="18"/>
  <c r="P72" i="18"/>
  <c r="AK72" i="18" s="1"/>
  <c r="B72" i="18" s="1"/>
  <c r="L72" i="1" s="1"/>
  <c r="BK73" i="18"/>
  <c r="H95" i="18"/>
  <c r="N95" i="1" s="1"/>
  <c r="Z96" i="18"/>
  <c r="Y106" i="18"/>
  <c r="AA99" i="18"/>
  <c r="AA100" i="18" s="1"/>
  <c r="AA101" i="18" s="1"/>
  <c r="C100" i="18"/>
  <c r="M100" i="1" s="1"/>
  <c r="AN108" i="4"/>
  <c r="AM108" i="4" s="1"/>
  <c r="F108" i="1"/>
  <c r="BM91" i="21" l="1"/>
  <c r="BG92" i="21"/>
  <c r="I95" i="18"/>
  <c r="T92" i="19"/>
  <c r="AS92" i="19"/>
  <c r="BJ92" i="19"/>
  <c r="BH92" i="19"/>
  <c r="BL92" i="19"/>
  <c r="AJ91" i="21"/>
  <c r="Q91" i="21" s="1"/>
  <c r="AL91" i="21" s="1"/>
  <c r="I91" i="21"/>
  <c r="BI92" i="21"/>
  <c r="AV91" i="21"/>
  <c r="AV92" i="21" s="1"/>
  <c r="P91" i="21"/>
  <c r="BO91" i="21"/>
  <c r="W91" i="21" s="1"/>
  <c r="X91" i="21" s="1"/>
  <c r="R72" i="1"/>
  <c r="AW72" i="18"/>
  <c r="T72" i="18" s="1"/>
  <c r="H96" i="18"/>
  <c r="N96" i="1" s="1"/>
  <c r="Z97" i="18"/>
  <c r="O99" i="18"/>
  <c r="O99" i="1" s="1"/>
  <c r="Y107" i="18"/>
  <c r="O100" i="18"/>
  <c r="O100" i="1" s="1"/>
  <c r="C101" i="18"/>
  <c r="M101" i="1" s="1"/>
  <c r="O101" i="18"/>
  <c r="O101" i="1" s="1"/>
  <c r="AA102" i="18"/>
  <c r="AC109" i="4"/>
  <c r="AW108" i="4"/>
  <c r="H108" i="1"/>
  <c r="G108" i="1"/>
  <c r="AK91" i="21" l="1"/>
  <c r="AN91" i="21"/>
  <c r="AM91" i="21" s="1"/>
  <c r="BI91" i="1" s="1"/>
  <c r="BH91" i="1"/>
  <c r="S91" i="21"/>
  <c r="BM92" i="19"/>
  <c r="AF92" i="19"/>
  <c r="BN92" i="19"/>
  <c r="AG92" i="19"/>
  <c r="AU92" i="19"/>
  <c r="BO92" i="19"/>
  <c r="W92" i="19" s="1"/>
  <c r="X92" i="19" s="1"/>
  <c r="AY92" i="19"/>
  <c r="AI92" i="19" s="1"/>
  <c r="BK92" i="21"/>
  <c r="B91" i="21"/>
  <c r="BD91" i="1" s="1"/>
  <c r="V72" i="18"/>
  <c r="AO73" i="18"/>
  <c r="H97" i="18"/>
  <c r="N97" i="1" s="1"/>
  <c r="Z98" i="18"/>
  <c r="Y108" i="18"/>
  <c r="Y109" i="18" s="1"/>
  <c r="C102" i="18"/>
  <c r="M102" i="1" s="1"/>
  <c r="AA103" i="18"/>
  <c r="O103" i="18" s="1"/>
  <c r="O103" i="1" s="1"/>
  <c r="O102" i="18"/>
  <c r="O102" i="1" s="1"/>
  <c r="U108" i="4"/>
  <c r="I108" i="1" s="1"/>
  <c r="EC108" i="1" s="1"/>
  <c r="V108" i="4"/>
  <c r="AN92" i="19" l="1"/>
  <c r="AM92" i="19" s="1"/>
  <c r="AA92" i="1" s="1"/>
  <c r="Z92" i="1"/>
  <c r="S92" i="19"/>
  <c r="E92" i="19"/>
  <c r="AJ92" i="19"/>
  <c r="Q92" i="19" s="1"/>
  <c r="BG93" i="19"/>
  <c r="P92" i="19"/>
  <c r="BJ91" i="1"/>
  <c r="AW91" i="21"/>
  <c r="I92" i="19"/>
  <c r="BI93" i="19"/>
  <c r="AS73" i="18"/>
  <c r="BH73" i="18"/>
  <c r="AE73" i="18" s="1"/>
  <c r="D73" i="18" s="1"/>
  <c r="BJ73" i="18"/>
  <c r="AH73" i="18" s="1"/>
  <c r="J73" i="18" s="1"/>
  <c r="BL73" i="18"/>
  <c r="H98" i="18"/>
  <c r="N98" i="1" s="1"/>
  <c r="Z99" i="18"/>
  <c r="C103" i="18"/>
  <c r="M103" i="1" s="1"/>
  <c r="AA104" i="18"/>
  <c r="O104" i="18" s="1"/>
  <c r="O104" i="1" s="1"/>
  <c r="AS109" i="4"/>
  <c r="BK93" i="19" l="1"/>
  <c r="AL92" i="19"/>
  <c r="AK92" i="19"/>
  <c r="B92" i="19" s="1"/>
  <c r="V92" i="1" s="1"/>
  <c r="AB92" i="1"/>
  <c r="AW92" i="19"/>
  <c r="U92" i="19"/>
  <c r="V91" i="21"/>
  <c r="AO92" i="21"/>
  <c r="T91" i="21"/>
  <c r="U91" i="21" s="1"/>
  <c r="AU73" i="18"/>
  <c r="AX73" i="18"/>
  <c r="AI73" i="18" s="1"/>
  <c r="BO73" i="18"/>
  <c r="W73" i="18" s="1"/>
  <c r="X73" i="18" s="1"/>
  <c r="AV73" i="18"/>
  <c r="BN73" i="18"/>
  <c r="AG73" i="18"/>
  <c r="BM73" i="18"/>
  <c r="AF73" i="18"/>
  <c r="H99" i="18"/>
  <c r="N99" i="1" s="1"/>
  <c r="Z100" i="18"/>
  <c r="AA105" i="18"/>
  <c r="O105" i="18" s="1"/>
  <c r="O105" i="1" s="1"/>
  <c r="C104" i="18"/>
  <c r="M104" i="1" s="1"/>
  <c r="F109" i="4"/>
  <c r="AU74" i="18" l="1"/>
  <c r="AC92" i="1"/>
  <c r="EE92" i="1" s="1"/>
  <c r="V92" i="19"/>
  <c r="AO93" i="19"/>
  <c r="AS92" i="21"/>
  <c r="BH92" i="21"/>
  <c r="BJ92" i="21"/>
  <c r="BL92" i="21"/>
  <c r="BK91" i="1"/>
  <c r="EG91" i="1" s="1"/>
  <c r="AN73" i="18"/>
  <c r="AM73" i="18" s="1"/>
  <c r="Q73" i="1" s="1"/>
  <c r="P73" i="1"/>
  <c r="S73" i="18"/>
  <c r="E73" i="18"/>
  <c r="AJ73" i="18"/>
  <c r="Q73" i="18" s="1"/>
  <c r="BG74" i="18"/>
  <c r="I73" i="18"/>
  <c r="BI74" i="18"/>
  <c r="P73" i="18"/>
  <c r="H100" i="18"/>
  <c r="N100" i="1" s="1"/>
  <c r="Z101" i="18"/>
  <c r="AA106" i="18"/>
  <c r="AA107" i="18" s="1"/>
  <c r="O107" i="18" s="1"/>
  <c r="O107" i="1" s="1"/>
  <c r="C105" i="18"/>
  <c r="M105" i="1" s="1"/>
  <c r="AP113" i="4"/>
  <c r="AP112" i="4"/>
  <c r="AP111" i="4"/>
  <c r="AB111" i="4"/>
  <c r="AB110" i="4"/>
  <c r="AK73" i="18" l="1"/>
  <c r="BK74" i="18"/>
  <c r="AS93" i="19"/>
  <c r="BJ93" i="19"/>
  <c r="AU93" i="19" s="1"/>
  <c r="BH93" i="19"/>
  <c r="BL93" i="19"/>
  <c r="AV93" i="19" s="1"/>
  <c r="AY92" i="21"/>
  <c r="AI92" i="21" s="1"/>
  <c r="BO92" i="21"/>
  <c r="W92" i="21" s="1"/>
  <c r="X92" i="21" s="1"/>
  <c r="AG92" i="21"/>
  <c r="BN92" i="21"/>
  <c r="AU92" i="21"/>
  <c r="AF92" i="21"/>
  <c r="BM92" i="21"/>
  <c r="R73" i="1"/>
  <c r="AW73" i="18"/>
  <c r="AL73" i="18"/>
  <c r="B73" i="18" s="1"/>
  <c r="L73" i="1" s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D111" i="4"/>
  <c r="AD110" i="4"/>
  <c r="B109" i="1"/>
  <c r="AV94" i="19" l="1"/>
  <c r="BN93" i="19"/>
  <c r="AG93" i="19"/>
  <c r="AF93" i="19"/>
  <c r="BM93" i="19"/>
  <c r="AN92" i="21"/>
  <c r="AM92" i="21" s="1"/>
  <c r="BI92" i="1" s="1"/>
  <c r="BH92" i="1"/>
  <c r="S92" i="21"/>
  <c r="AY93" i="19"/>
  <c r="AI93" i="19" s="1"/>
  <c r="BO93" i="19"/>
  <c r="W93" i="19" s="1"/>
  <c r="X93" i="19" s="1"/>
  <c r="P92" i="21"/>
  <c r="I92" i="21"/>
  <c r="BI93" i="21"/>
  <c r="E92" i="21"/>
  <c r="AJ92" i="21"/>
  <c r="Q92" i="21" s="1"/>
  <c r="BG93" i="21"/>
  <c r="V73" i="18"/>
  <c r="AO74" i="18"/>
  <c r="T73" i="18"/>
  <c r="U73" i="18" s="1"/>
  <c r="O108" i="18"/>
  <c r="O108" i="1" s="1"/>
  <c r="H102" i="18"/>
  <c r="N102" i="1" s="1"/>
  <c r="Z103" i="18"/>
  <c r="C107" i="18"/>
  <c r="M107" i="1" s="1"/>
  <c r="C108" i="18"/>
  <c r="M108" i="1" s="1"/>
  <c r="AN109" i="4"/>
  <c r="AM109" i="4" s="1"/>
  <c r="F109" i="1"/>
  <c r="AK92" i="21" l="1"/>
  <c r="AN93" i="19"/>
  <c r="AM93" i="19" s="1"/>
  <c r="AA93" i="1" s="1"/>
  <c r="Z93" i="1"/>
  <c r="S93" i="19"/>
  <c r="I93" i="19"/>
  <c r="BI94" i="19"/>
  <c r="E93" i="19"/>
  <c r="AJ93" i="19"/>
  <c r="Q93" i="19" s="1"/>
  <c r="BG94" i="19"/>
  <c r="BJ92" i="1"/>
  <c r="AW92" i="21"/>
  <c r="P93" i="19"/>
  <c r="AL92" i="21"/>
  <c r="B92" i="21" s="1"/>
  <c r="BD92" i="1" s="1"/>
  <c r="BK93" i="21"/>
  <c r="S73" i="1"/>
  <c r="ED73" i="1" s="1"/>
  <c r="AS74" i="18"/>
  <c r="BL74" i="18"/>
  <c r="BH74" i="18"/>
  <c r="BJ74" i="18"/>
  <c r="H103" i="18"/>
  <c r="N103" i="1" s="1"/>
  <c r="Z104" i="18"/>
  <c r="C109" i="18"/>
  <c r="M109" i="1" s="1"/>
  <c r="AC111" i="4"/>
  <c r="AC110" i="4"/>
  <c r="G109" i="1"/>
  <c r="AW109" i="4"/>
  <c r="V109" i="4" s="1"/>
  <c r="H109" i="1"/>
  <c r="U109" i="4"/>
  <c r="AL93" i="19" l="1"/>
  <c r="BK94" i="19"/>
  <c r="AB93" i="1"/>
  <c r="T93" i="19"/>
  <c r="U93" i="19" s="1"/>
  <c r="AW93" i="19"/>
  <c r="V92" i="21"/>
  <c r="AO93" i="21"/>
  <c r="BL93" i="21" s="1"/>
  <c r="T92" i="21"/>
  <c r="U92" i="21" s="1"/>
  <c r="AK93" i="19"/>
  <c r="B93" i="19" s="1"/>
  <c r="V93" i="1" s="1"/>
  <c r="BO74" i="18"/>
  <c r="W74" i="18" s="1"/>
  <c r="X74" i="18" s="1"/>
  <c r="AY74" i="18"/>
  <c r="AI74" i="18" s="1"/>
  <c r="AV74" i="18"/>
  <c r="BM74" i="18"/>
  <c r="AF74" i="18"/>
  <c r="AG74" i="18"/>
  <c r="BN74" i="18"/>
  <c r="H104" i="18"/>
  <c r="N104" i="1" s="1"/>
  <c r="Z105" i="18"/>
  <c r="I109" i="1"/>
  <c r="V93" i="19" l="1"/>
  <c r="AO94" i="19"/>
  <c r="AC93" i="1"/>
  <c r="EE93" i="1" s="1"/>
  <c r="AY93" i="21"/>
  <c r="AI93" i="21" s="1"/>
  <c r="BO93" i="21"/>
  <c r="W93" i="21" s="1"/>
  <c r="X93" i="21" s="1"/>
  <c r="AS93" i="21"/>
  <c r="AV93" i="21"/>
  <c r="BJ93" i="21"/>
  <c r="BH93" i="21"/>
  <c r="BK92" i="1"/>
  <c r="EG92" i="1" s="1"/>
  <c r="AN74" i="18"/>
  <c r="AM74" i="18" s="1"/>
  <c r="Q74" i="1" s="1"/>
  <c r="P74" i="1"/>
  <c r="S74" i="18"/>
  <c r="E74" i="18"/>
  <c r="AJ74" i="18"/>
  <c r="Q74" i="18" s="1"/>
  <c r="BG75" i="18"/>
  <c r="I74" i="18"/>
  <c r="BI75" i="18"/>
  <c r="P74" i="18"/>
  <c r="EC109" i="1"/>
  <c r="CI109" i="1"/>
  <c r="CV109" i="1" s="1" a="1"/>
  <c r="CV109" i="1" s="1"/>
  <c r="CV108" i="1" s="1"/>
  <c r="H105" i="18"/>
  <c r="N105" i="1" s="1"/>
  <c r="Z106" i="18"/>
  <c r="BK75" i="18" l="1"/>
  <c r="AN93" i="21"/>
  <c r="AM93" i="21" s="1"/>
  <c r="BI93" i="1" s="1"/>
  <c r="BH93" i="1"/>
  <c r="S93" i="21"/>
  <c r="AS94" i="19"/>
  <c r="T94" i="19"/>
  <c r="AU94" i="19"/>
  <c r="BH94" i="19"/>
  <c r="BJ94" i="19"/>
  <c r="BL94" i="19"/>
  <c r="AW93" i="21"/>
  <c r="AV94" i="21"/>
  <c r="AF93" i="21"/>
  <c r="BM93" i="21"/>
  <c r="BN93" i="21"/>
  <c r="AG93" i="21"/>
  <c r="AU93" i="21"/>
  <c r="P93" i="21"/>
  <c r="R74" i="1"/>
  <c r="AW74" i="18"/>
  <c r="AK74" i="18"/>
  <c r="AL74" i="18"/>
  <c r="CU109" i="1" a="1"/>
  <c r="CU109" i="1" s="1"/>
  <c r="CU108" i="1" s="1"/>
  <c r="CT109" i="1" a="1"/>
  <c r="CT109" i="1" s="1"/>
  <c r="CT108" i="1" s="1"/>
  <c r="CS109" i="1" a="1"/>
  <c r="CS109" i="1" s="1"/>
  <c r="CS108" i="1" s="1"/>
  <c r="H106" i="18"/>
  <c r="N106" i="1" s="1"/>
  <c r="Z107" i="18"/>
  <c r="BM94" i="19" l="1"/>
  <c r="AF94" i="19"/>
  <c r="V93" i="21"/>
  <c r="AO94" i="21"/>
  <c r="BO94" i="19"/>
  <c r="W94" i="19" s="1"/>
  <c r="X94" i="19" s="1"/>
  <c r="AY94" i="19"/>
  <c r="AI94" i="19" s="1"/>
  <c r="BJ93" i="1"/>
  <c r="T93" i="21"/>
  <c r="U93" i="21" s="1"/>
  <c r="BN94" i="19"/>
  <c r="AG94" i="19"/>
  <c r="E93" i="21"/>
  <c r="AJ93" i="21"/>
  <c r="BG94" i="21"/>
  <c r="BH94" i="21" s="1"/>
  <c r="I93" i="21"/>
  <c r="AK93" i="21" s="1"/>
  <c r="BI94" i="21"/>
  <c r="BJ94" i="21" s="1"/>
  <c r="V74" i="18"/>
  <c r="AO75" i="18"/>
  <c r="T74" i="18"/>
  <c r="U74" i="18" s="1"/>
  <c r="B74" i="18"/>
  <c r="L74" i="1" s="1"/>
  <c r="H107" i="18"/>
  <c r="N107" i="1" s="1"/>
  <c r="Z108" i="18"/>
  <c r="H108" i="18" s="1"/>
  <c r="N108" i="1" s="1"/>
  <c r="AN94" i="19" l="1"/>
  <c r="AM94" i="19" s="1"/>
  <c r="AA94" i="1" s="1"/>
  <c r="Z94" i="1"/>
  <c r="S94" i="19"/>
  <c r="O115" i="19"/>
  <c r="O116" i="19"/>
  <c r="BN94" i="21"/>
  <c r="AG94" i="21"/>
  <c r="AS94" i="21"/>
  <c r="AU94" i="21"/>
  <c r="BK93" i="1"/>
  <c r="EG93" i="1" s="1"/>
  <c r="E94" i="19"/>
  <c r="AJ94" i="19"/>
  <c r="Q94" i="19" s="1"/>
  <c r="BG95" i="19"/>
  <c r="I94" i="19"/>
  <c r="BI95" i="19"/>
  <c r="BM94" i="21"/>
  <c r="AF94" i="21"/>
  <c r="P94" i="19"/>
  <c r="B93" i="21"/>
  <c r="BD93" i="1" s="1"/>
  <c r="Q93" i="21"/>
  <c r="AL93" i="21" s="1"/>
  <c r="BK94" i="21"/>
  <c r="BL94" i="21" s="1"/>
  <c r="AY94" i="21" s="1"/>
  <c r="AI94" i="21" s="1"/>
  <c r="S74" i="1"/>
  <c r="AS75" i="18"/>
  <c r="BL75" i="18"/>
  <c r="AV75" i="18" s="1"/>
  <c r="BH75" i="18"/>
  <c r="BJ75" i="18"/>
  <c r="Z109" i="18"/>
  <c r="H109" i="18" s="1"/>
  <c r="N109" i="1" s="1"/>
  <c r="BK95" i="19" l="1"/>
  <c r="AL94" i="19"/>
  <c r="AB94" i="1"/>
  <c r="U94" i="19"/>
  <c r="AW94" i="19"/>
  <c r="E94" i="21"/>
  <c r="AJ94" i="21"/>
  <c r="Q94" i="21" s="1"/>
  <c r="BG95" i="21"/>
  <c r="P94" i="21"/>
  <c r="AK94" i="19"/>
  <c r="B94" i="19" s="1"/>
  <c r="V94" i="1" s="1"/>
  <c r="I94" i="21"/>
  <c r="BI95" i="21"/>
  <c r="BO94" i="21"/>
  <c r="W94" i="21" s="1"/>
  <c r="X94" i="21" s="1"/>
  <c r="AH75" i="18"/>
  <c r="BN75" i="18"/>
  <c r="AU75" i="18"/>
  <c r="BO75" i="18"/>
  <c r="W75" i="18" s="1"/>
  <c r="X75" i="18" s="1"/>
  <c r="AY75" i="18"/>
  <c r="BM75" i="18"/>
  <c r="AE75" i="18"/>
  <c r="ED74" i="1"/>
  <c r="CJ74" i="1"/>
  <c r="AK94" i="21" l="1"/>
  <c r="B94" i="21" s="1"/>
  <c r="BD94" i="1" s="1"/>
  <c r="AL94" i="21"/>
  <c r="BK95" i="21"/>
  <c r="V94" i="19"/>
  <c r="AO95" i="19"/>
  <c r="AC94" i="1"/>
  <c r="O114" i="19" a="1"/>
  <c r="O114" i="19" s="1"/>
  <c r="AN94" i="21"/>
  <c r="AM94" i="21" s="1"/>
  <c r="BI94" i="1" s="1"/>
  <c r="BH94" i="1"/>
  <c r="S94" i="21"/>
  <c r="O116" i="21"/>
  <c r="O115" i="21"/>
  <c r="AN75" i="18"/>
  <c r="AM75" i="18" s="1"/>
  <c r="Q75" i="1" s="1"/>
  <c r="P75" i="1"/>
  <c r="S75" i="18"/>
  <c r="J75" i="18"/>
  <c r="AJ75" i="18"/>
  <c r="Q75" i="18" s="1"/>
  <c r="BI76" i="18"/>
  <c r="D75" i="18"/>
  <c r="AI75" i="18"/>
  <c r="BG76" i="18"/>
  <c r="AL75" i="18" l="1"/>
  <c r="BJ94" i="1"/>
  <c r="AW94" i="21"/>
  <c r="EE94" i="1"/>
  <c r="CK94" i="1"/>
  <c r="T95" i="19"/>
  <c r="AS95" i="19"/>
  <c r="AW95" i="19" s="1"/>
  <c r="V95" i="19" s="1"/>
  <c r="AV95" i="19"/>
  <c r="BJ95" i="19"/>
  <c r="AU95" i="19" s="1"/>
  <c r="BL95" i="19"/>
  <c r="BH95" i="19"/>
  <c r="R75" i="1"/>
  <c r="AW75" i="18"/>
  <c r="P75" i="18"/>
  <c r="AK75" i="18" s="1"/>
  <c r="B75" i="18" s="1"/>
  <c r="L75" i="1" s="1"/>
  <c r="BK76" i="18"/>
  <c r="AU96" i="19" l="1"/>
  <c r="AF95" i="19"/>
  <c r="BM95" i="19"/>
  <c r="AY95" i="19"/>
  <c r="AI95" i="19" s="1"/>
  <c r="BO95" i="19"/>
  <c r="W95" i="19" s="1"/>
  <c r="AV96" i="19"/>
  <c r="V94" i="21"/>
  <c r="AO95" i="21"/>
  <c r="T94" i="21"/>
  <c r="U94" i="21" s="1"/>
  <c r="BN95" i="19"/>
  <c r="AG95" i="19"/>
  <c r="V75" i="18"/>
  <c r="AO76" i="18"/>
  <c r="T75" i="18"/>
  <c r="U75" i="18" s="1"/>
  <c r="I95" i="19" l="1"/>
  <c r="BI96" i="19"/>
  <c r="BJ96" i="19" s="1"/>
  <c r="BN96" i="19" s="1"/>
  <c r="P95" i="19"/>
  <c r="BK94" i="1"/>
  <c r="O114" i="21" a="1"/>
  <c r="O114" i="21" s="1"/>
  <c r="E95" i="19"/>
  <c r="AJ95" i="19"/>
  <c r="Q95" i="19" s="1"/>
  <c r="BG96" i="19"/>
  <c r="BH96" i="19" s="1"/>
  <c r="BM96" i="19" s="1"/>
  <c r="AS95" i="21"/>
  <c r="AW95" i="21" s="1"/>
  <c r="V95" i="21" s="1"/>
  <c r="T95" i="21"/>
  <c r="AU95" i="21"/>
  <c r="BL95" i="21"/>
  <c r="BH95" i="21"/>
  <c r="BJ95" i="21"/>
  <c r="AV97" i="19"/>
  <c r="AU97" i="19"/>
  <c r="S75" i="1"/>
  <c r="ED75" i="1" s="1"/>
  <c r="AS76" i="18"/>
  <c r="BJ76" i="18"/>
  <c r="AU76" i="18" s="1"/>
  <c r="BH76" i="18"/>
  <c r="BL76" i="18"/>
  <c r="AK95" i="19" l="1"/>
  <c r="AY95" i="21"/>
  <c r="AI95" i="21" s="1"/>
  <c r="BO95" i="21"/>
  <c r="W95" i="21" s="1"/>
  <c r="BM95" i="21"/>
  <c r="AF95" i="21"/>
  <c r="AU96" i="21"/>
  <c r="BJ97" i="19"/>
  <c r="BN97" i="19" s="1"/>
  <c r="AL95" i="19"/>
  <c r="B95" i="19" s="1"/>
  <c r="V95" i="1" s="1"/>
  <c r="AU98" i="19"/>
  <c r="EG94" i="1"/>
  <c r="CM94" i="1"/>
  <c r="BK96" i="19"/>
  <c r="BL96" i="19" s="1"/>
  <c r="BH97" i="19"/>
  <c r="BM97" i="19" s="1"/>
  <c r="AV95" i="21"/>
  <c r="AV98" i="19"/>
  <c r="BN95" i="21"/>
  <c r="AG95" i="21"/>
  <c r="AY76" i="18"/>
  <c r="BO76" i="18"/>
  <c r="W76" i="18" s="1"/>
  <c r="X76" i="18" s="1"/>
  <c r="AV76" i="18"/>
  <c r="BN76" i="18"/>
  <c r="AH76" i="18"/>
  <c r="BM76" i="18"/>
  <c r="AE76" i="18"/>
  <c r="BH98" i="19" l="1"/>
  <c r="BM98" i="19" s="1"/>
  <c r="I95" i="21"/>
  <c r="BI96" i="21"/>
  <c r="BJ96" i="21" s="1"/>
  <c r="BN96" i="21" s="1"/>
  <c r="AU97" i="21"/>
  <c r="E95" i="21"/>
  <c r="AJ95" i="21"/>
  <c r="Q95" i="21" s="1"/>
  <c r="BG96" i="21"/>
  <c r="BH96" i="21" s="1"/>
  <c r="BM96" i="21" s="1"/>
  <c r="BO96" i="19"/>
  <c r="W96" i="19" s="1"/>
  <c r="BL97" i="19"/>
  <c r="AV99" i="19"/>
  <c r="BJ98" i="19"/>
  <c r="BN98" i="19" s="1"/>
  <c r="AV96" i="21"/>
  <c r="AU99" i="19"/>
  <c r="P95" i="21"/>
  <c r="AN76" i="18"/>
  <c r="AM76" i="18" s="1"/>
  <c r="Q76" i="1" s="1"/>
  <c r="P76" i="1"/>
  <c r="S76" i="18"/>
  <c r="D76" i="18"/>
  <c r="AI76" i="18"/>
  <c r="BG77" i="18"/>
  <c r="J76" i="18"/>
  <c r="AJ76" i="18"/>
  <c r="Q76" i="18" s="1"/>
  <c r="BI77" i="18"/>
  <c r="AL76" i="18" l="1"/>
  <c r="AL95" i="21"/>
  <c r="BK96" i="21"/>
  <c r="BL96" i="21" s="1"/>
  <c r="BO96" i="21" s="1"/>
  <c r="W96" i="21" s="1"/>
  <c r="AV100" i="19"/>
  <c r="BJ97" i="21"/>
  <c r="BN97" i="21" s="1"/>
  <c r="BO97" i="19"/>
  <c r="W97" i="19" s="1"/>
  <c r="BL98" i="19"/>
  <c r="AU98" i="21"/>
  <c r="AK95" i="21"/>
  <c r="B95" i="21" s="1"/>
  <c r="BD95" i="1" s="1"/>
  <c r="BJ99" i="19"/>
  <c r="BN99" i="19" s="1"/>
  <c r="AU100" i="19"/>
  <c r="BH97" i="21"/>
  <c r="BM97" i="21" s="1"/>
  <c r="AV97" i="21"/>
  <c r="BH99" i="19"/>
  <c r="BM99" i="19" s="1"/>
  <c r="R76" i="1"/>
  <c r="AW76" i="18"/>
  <c r="P76" i="18"/>
  <c r="AK76" i="18" s="1"/>
  <c r="B76" i="18" s="1"/>
  <c r="L76" i="1" s="1"/>
  <c r="BK77" i="18"/>
  <c r="AV98" i="21" l="1"/>
  <c r="AU99" i="21"/>
  <c r="BO98" i="19"/>
  <c r="W98" i="19" s="1"/>
  <c r="BL99" i="19"/>
  <c r="BH98" i="21"/>
  <c r="BM98" i="21" s="1"/>
  <c r="AU101" i="19"/>
  <c r="BJ100" i="19"/>
  <c r="BN100" i="19" s="1"/>
  <c r="AV101" i="19"/>
  <c r="BH100" i="19"/>
  <c r="BM100" i="19" s="1"/>
  <c r="BL97" i="21"/>
  <c r="BO97" i="21" s="1"/>
  <c r="W97" i="21" s="1"/>
  <c r="BJ98" i="21"/>
  <c r="BN98" i="21" s="1"/>
  <c r="V76" i="18"/>
  <c r="AO77" i="18"/>
  <c r="BL77" i="18" s="1"/>
  <c r="T76" i="18"/>
  <c r="BH99" i="21" l="1"/>
  <c r="BM99" i="21" s="1"/>
  <c r="BO99" i="19"/>
  <c r="W99" i="19" s="1"/>
  <c r="BL100" i="19"/>
  <c r="AV102" i="19"/>
  <c r="BJ99" i="21"/>
  <c r="BN99" i="21" s="1"/>
  <c r="AU100" i="21"/>
  <c r="BH101" i="19"/>
  <c r="BM101" i="19" s="1"/>
  <c r="AU102" i="19"/>
  <c r="BL98" i="21"/>
  <c r="BO98" i="21" s="1"/>
  <c r="W98" i="21" s="1"/>
  <c r="BJ101" i="19"/>
  <c r="BN101" i="19" s="1"/>
  <c r="AV99" i="21"/>
  <c r="BO77" i="18"/>
  <c r="W77" i="18" s="1"/>
  <c r="X77" i="18" s="1"/>
  <c r="AX77" i="18"/>
  <c r="AJ77" i="18" s="1"/>
  <c r="Q77" i="18" s="1"/>
  <c r="AL77" i="18" s="1"/>
  <c r="AS77" i="18"/>
  <c r="AV77" i="18"/>
  <c r="BJ77" i="18"/>
  <c r="BH77" i="18"/>
  <c r="BJ102" i="19" l="1"/>
  <c r="BN102" i="19" s="1"/>
  <c r="AV103" i="19"/>
  <c r="AU103" i="19"/>
  <c r="BO100" i="19"/>
  <c r="W100" i="19" s="1"/>
  <c r="BL101" i="19"/>
  <c r="BJ100" i="21"/>
  <c r="BN100" i="21" s="1"/>
  <c r="AV100" i="21"/>
  <c r="BH102" i="19"/>
  <c r="BM102" i="19" s="1"/>
  <c r="BL99" i="21"/>
  <c r="BO99" i="21" s="1"/>
  <c r="W99" i="21" s="1"/>
  <c r="AU101" i="21"/>
  <c r="BH100" i="21"/>
  <c r="BM100" i="21" s="1"/>
  <c r="AN77" i="18"/>
  <c r="AM77" i="18" s="1"/>
  <c r="Q77" i="1" s="1"/>
  <c r="P77" i="1"/>
  <c r="S77" i="18"/>
  <c r="BM77" i="18"/>
  <c r="AE77" i="18"/>
  <c r="BN77" i="18"/>
  <c r="AG77" i="18"/>
  <c r="AU77" i="18"/>
  <c r="BO101" i="19" l="1"/>
  <c r="W101" i="19" s="1"/>
  <c r="BL102" i="19"/>
  <c r="BJ103" i="19"/>
  <c r="BN103" i="19" s="1"/>
  <c r="AU104" i="19"/>
  <c r="BH101" i="21"/>
  <c r="BM101" i="21" s="1"/>
  <c r="AU102" i="21"/>
  <c r="BH103" i="19"/>
  <c r="BM103" i="19" s="1"/>
  <c r="BJ101" i="21"/>
  <c r="BN101" i="21" s="1"/>
  <c r="BL100" i="21"/>
  <c r="BO100" i="21" s="1"/>
  <c r="W100" i="21" s="1"/>
  <c r="AV104" i="19"/>
  <c r="AV101" i="21"/>
  <c r="R77" i="1"/>
  <c r="AW77" i="18"/>
  <c r="I77" i="18"/>
  <c r="BI78" i="18"/>
  <c r="D77" i="18"/>
  <c r="AI77" i="18"/>
  <c r="BG78" i="18"/>
  <c r="BL101" i="21" l="1"/>
  <c r="BO101" i="21" s="1"/>
  <c r="W101" i="21" s="1"/>
  <c r="AV105" i="19"/>
  <c r="BH102" i="21"/>
  <c r="BM102" i="21" s="1"/>
  <c r="BJ104" i="19"/>
  <c r="BN104" i="19" s="1"/>
  <c r="AU105" i="19"/>
  <c r="AU103" i="21"/>
  <c r="AV102" i="21"/>
  <c r="BH104" i="19"/>
  <c r="BM104" i="19" s="1"/>
  <c r="BO102" i="19"/>
  <c r="W102" i="19" s="1"/>
  <c r="BL103" i="19"/>
  <c r="BJ102" i="21"/>
  <c r="BN102" i="21" s="1"/>
  <c r="V77" i="18"/>
  <c r="AO78" i="18"/>
  <c r="BH78" i="18" s="1"/>
  <c r="T77" i="18"/>
  <c r="U77" i="18" s="1"/>
  <c r="P77" i="18"/>
  <c r="AK77" i="18" s="1"/>
  <c r="B77" i="18" s="1"/>
  <c r="L77" i="1" s="1"/>
  <c r="BK78" i="18"/>
  <c r="BL102" i="21" l="1"/>
  <c r="BO102" i="21" s="1"/>
  <c r="W102" i="21" s="1"/>
  <c r="BJ105" i="19"/>
  <c r="BN105" i="19" s="1"/>
  <c r="BJ103" i="21"/>
  <c r="BN103" i="21" s="1"/>
  <c r="BO103" i="19"/>
  <c r="W103" i="19" s="1"/>
  <c r="BL104" i="19"/>
  <c r="BH103" i="21"/>
  <c r="BM103" i="21" s="1"/>
  <c r="AV103" i="21"/>
  <c r="AU106" i="19"/>
  <c r="BH105" i="19"/>
  <c r="BM105" i="19" s="1"/>
  <c r="AU104" i="21"/>
  <c r="AV106" i="19"/>
  <c r="AE78" i="18"/>
  <c r="BM78" i="18"/>
  <c r="S77" i="1"/>
  <c r="ED77" i="1" s="1"/>
  <c r="AS78" i="18"/>
  <c r="BL78" i="18"/>
  <c r="AX78" i="18" s="1"/>
  <c r="AJ78" i="18" s="1"/>
  <c r="Q78" i="18" s="1"/>
  <c r="AL78" i="18" s="1"/>
  <c r="BJ78" i="18"/>
  <c r="BL103" i="21" l="1"/>
  <c r="BO103" i="21" s="1"/>
  <c r="W103" i="21" s="1"/>
  <c r="BJ106" i="19"/>
  <c r="BN106" i="19" s="1"/>
  <c r="BJ104" i="21"/>
  <c r="BN104" i="21" s="1"/>
  <c r="AV104" i="21"/>
  <c r="AU105" i="21"/>
  <c r="AV107" i="19"/>
  <c r="BH104" i="21"/>
  <c r="BM104" i="21" s="1"/>
  <c r="BH106" i="19"/>
  <c r="BM106" i="19" s="1"/>
  <c r="BO104" i="19"/>
  <c r="W104" i="19" s="1"/>
  <c r="BL105" i="19"/>
  <c r="AU107" i="19"/>
  <c r="AV78" i="18"/>
  <c r="BN78" i="18"/>
  <c r="AG78" i="18"/>
  <c r="BO78" i="18"/>
  <c r="W78" i="18" s="1"/>
  <c r="X78" i="18" s="1"/>
  <c r="AU78" i="18"/>
  <c r="D78" i="18"/>
  <c r="AI78" i="18"/>
  <c r="BG79" i="18"/>
  <c r="BJ107" i="19" l="1"/>
  <c r="BN107" i="19" s="1"/>
  <c r="BL104" i="21"/>
  <c r="BO104" i="21" s="1"/>
  <c r="W104" i="21" s="1"/>
  <c r="BJ105" i="21"/>
  <c r="BN105" i="21" s="1"/>
  <c r="BH105" i="21"/>
  <c r="BM105" i="21" s="1"/>
  <c r="AU108" i="19"/>
  <c r="AV108" i="19"/>
  <c r="BO105" i="19"/>
  <c r="W105" i="19" s="1"/>
  <c r="BL106" i="19"/>
  <c r="AU106" i="21"/>
  <c r="BH107" i="19"/>
  <c r="BM107" i="19" s="1"/>
  <c r="AV105" i="21"/>
  <c r="AN78" i="18"/>
  <c r="AM78" i="18" s="1"/>
  <c r="Q78" i="1" s="1"/>
  <c r="P78" i="1"/>
  <c r="S78" i="18"/>
  <c r="I78" i="18"/>
  <c r="BI79" i="18"/>
  <c r="P78" i="18"/>
  <c r="BK79" i="18"/>
  <c r="BL105" i="21" l="1"/>
  <c r="BO105" i="21" s="1"/>
  <c r="W105" i="21" s="1"/>
  <c r="BJ108" i="19"/>
  <c r="BN108" i="19" s="1"/>
  <c r="AK78" i="18"/>
  <c r="B78" i="18" s="1"/>
  <c r="L78" i="1" s="1"/>
  <c r="BJ106" i="21"/>
  <c r="BN106" i="21" s="1"/>
  <c r="BO106" i="19"/>
  <c r="W106" i="19" s="1"/>
  <c r="BL107" i="19"/>
  <c r="AV106" i="21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BH108" i="19"/>
  <c r="BM108" i="19" s="1"/>
  <c r="AU107" i="21"/>
  <c r="BH106" i="21"/>
  <c r="BM106" i="21" s="1"/>
  <c r="R78" i="1"/>
  <c r="AW78" i="18"/>
  <c r="BJ109" i="19" l="1"/>
  <c r="BN109" i="19" s="1"/>
  <c r="BL106" i="21"/>
  <c r="BO106" i="21" s="1"/>
  <c r="W106" i="21" s="1"/>
  <c r="BJ107" i="21"/>
  <c r="BN107" i="21" s="1"/>
  <c r="AV107" i="21"/>
  <c r="BO107" i="19"/>
  <c r="W107" i="19" s="1"/>
  <c r="BL108" i="19"/>
  <c r="BH107" i="21"/>
  <c r="BM107" i="21" s="1"/>
  <c r="AU108" i="21"/>
  <c r="BH109" i="19"/>
  <c r="BM109" i="19" s="1"/>
  <c r="V78" i="18"/>
  <c r="AO79" i="18"/>
  <c r="T78" i="18"/>
  <c r="U78" i="18" s="1"/>
  <c r="BJ108" i="21" l="1"/>
  <c r="BN108" i="21" s="1"/>
  <c r="BL107" i="21"/>
  <c r="BO107" i="21" s="1"/>
  <c r="W107" i="21" s="1"/>
  <c r="AU109" i="2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H108" i="21"/>
  <c r="BM108" i="21" s="1"/>
  <c r="BO108" i="19"/>
  <c r="W108" i="19" s="1"/>
  <c r="BL109" i="19"/>
  <c r="BO109" i="19" s="1"/>
  <c r="W109" i="19" s="1"/>
  <c r="AV108" i="21"/>
  <c r="S78" i="1"/>
  <c r="ED78" i="1" s="1"/>
  <c r="AS79" i="18"/>
  <c r="BJ79" i="18"/>
  <c r="BH79" i="18"/>
  <c r="BL79" i="18"/>
  <c r="AV79" i="18" s="1"/>
  <c r="BL108" i="21" l="1"/>
  <c r="BO108" i="21" s="1"/>
  <c r="W108" i="21" s="1"/>
  <c r="BJ109" i="21"/>
  <c r="BN109" i="21" s="1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BH109" i="21"/>
  <c r="BM109" i="21" s="1"/>
  <c r="BM79" i="18"/>
  <c r="AE79" i="18"/>
  <c r="BN79" i="18"/>
  <c r="AG79" i="18"/>
  <c r="BO79" i="18"/>
  <c r="W79" i="18" s="1"/>
  <c r="X79" i="18" s="1"/>
  <c r="AY79" i="18"/>
  <c r="AJ79" i="18" s="1"/>
  <c r="Q79" i="18" s="1"/>
  <c r="AL79" i="18" s="1"/>
  <c r="AU79" i="18"/>
  <c r="BL109" i="21" l="1"/>
  <c r="BO109" i="21" s="1"/>
  <c r="W109" i="21" s="1"/>
  <c r="AN79" i="18"/>
  <c r="AM79" i="18" s="1"/>
  <c r="Q79" i="1" s="1"/>
  <c r="P79" i="1"/>
  <c r="S79" i="18"/>
  <c r="I79" i="18"/>
  <c r="BI80" i="18"/>
  <c r="D79" i="18"/>
  <c r="AI79" i="18"/>
  <c r="BG80" i="18"/>
  <c r="AU80" i="18"/>
  <c r="R79" i="1" l="1"/>
  <c r="AW79" i="18"/>
  <c r="P79" i="18"/>
  <c r="AK79" i="18" s="1"/>
  <c r="B79" i="18" s="1"/>
  <c r="L79" i="1" s="1"/>
  <c r="BK80" i="18"/>
  <c r="V79" i="18" l="1"/>
  <c r="AO80" i="18"/>
  <c r="T79" i="18"/>
  <c r="U79" i="18" s="1"/>
  <c r="S79" i="1" l="1"/>
  <c r="AS80" i="18"/>
  <c r="BH80" i="18"/>
  <c r="BJ80" i="18"/>
  <c r="BL80" i="18"/>
  <c r="AV80" i="18" s="1"/>
  <c r="BN80" i="18" l="1"/>
  <c r="AG80" i="18"/>
  <c r="BM80" i="18"/>
  <c r="AE80" i="18"/>
  <c r="AY80" i="18"/>
  <c r="AJ80" i="18" s="1"/>
  <c r="Q80" i="18" s="1"/>
  <c r="AL80" i="18" s="1"/>
  <c r="BO80" i="18"/>
  <c r="W80" i="18" s="1"/>
  <c r="X80" i="18" s="1"/>
  <c r="ED79" i="1"/>
  <c r="CJ79" i="1"/>
  <c r="AN80" i="18" l="1"/>
  <c r="AM80" i="18" s="1"/>
  <c r="Q80" i="1" s="1"/>
  <c r="P80" i="1"/>
  <c r="S80" i="18"/>
  <c r="D80" i="18"/>
  <c r="AI80" i="18"/>
  <c r="BG81" i="18"/>
  <c r="I80" i="18"/>
  <c r="BI81" i="18"/>
  <c r="R80" i="1" l="1"/>
  <c r="AW80" i="18"/>
  <c r="P80" i="18"/>
  <c r="AK80" i="18" s="1"/>
  <c r="B80" i="18" s="1"/>
  <c r="L80" i="1" s="1"/>
  <c r="BK81" i="18"/>
  <c r="V80" i="18" l="1"/>
  <c r="AO81" i="18"/>
  <c r="BL81" i="18" s="1"/>
  <c r="T80" i="18"/>
  <c r="U80" i="18" s="1"/>
  <c r="AY81" i="18" l="1"/>
  <c r="AJ81" i="18" s="1"/>
  <c r="Q81" i="18" s="1"/>
  <c r="AL81" i="18" s="1"/>
  <c r="BO81" i="18"/>
  <c r="W81" i="18" s="1"/>
  <c r="X81" i="18" s="1"/>
  <c r="S80" i="1"/>
  <c r="ED80" i="1" s="1"/>
  <c r="AS81" i="18"/>
  <c r="AV81" i="18"/>
  <c r="BH81" i="18"/>
  <c r="BJ81" i="18"/>
  <c r="AN81" i="18" l="1"/>
  <c r="AM81" i="18" s="1"/>
  <c r="Q81" i="1" s="1"/>
  <c r="P81" i="1"/>
  <c r="S81" i="18"/>
  <c r="AG81" i="18"/>
  <c r="BN81" i="18"/>
  <c r="AU81" i="18"/>
  <c r="BM81" i="18"/>
  <c r="AE81" i="18"/>
  <c r="R81" i="1" l="1"/>
  <c r="AW81" i="18"/>
  <c r="AU82" i="18"/>
  <c r="I81" i="18"/>
  <c r="BI82" i="18"/>
  <c r="D81" i="18"/>
  <c r="AI81" i="18"/>
  <c r="BG82" i="18"/>
  <c r="V81" i="18" l="1"/>
  <c r="AO82" i="18"/>
  <c r="BH82" i="18" s="1"/>
  <c r="T81" i="18"/>
  <c r="U81" i="18" s="1"/>
  <c r="P81" i="18"/>
  <c r="AK81" i="18" s="1"/>
  <c r="B81" i="18" s="1"/>
  <c r="L81" i="1" s="1"/>
  <c r="BK82" i="18"/>
  <c r="BL82" i="18" l="1"/>
  <c r="AX82" i="18" s="1"/>
  <c r="AJ82" i="18" s="1"/>
  <c r="Q82" i="18" s="1"/>
  <c r="AL82" i="18" s="1"/>
  <c r="AE82" i="18"/>
  <c r="BM82" i="18"/>
  <c r="S81" i="1"/>
  <c r="ED81" i="1" s="1"/>
  <c r="AS82" i="18"/>
  <c r="AV82" i="18"/>
  <c r="BJ82" i="18"/>
  <c r="BO82" i="18" l="1"/>
  <c r="W82" i="18" s="1"/>
  <c r="X82" i="18" s="1"/>
  <c r="AN82" i="18" s="1"/>
  <c r="AM82" i="18" s="1"/>
  <c r="Q82" i="1" s="1"/>
  <c r="P82" i="1"/>
  <c r="S82" i="18"/>
  <c r="BN82" i="18"/>
  <c r="AG82" i="18"/>
  <c r="D82" i="18"/>
  <c r="AI82" i="18"/>
  <c r="BG83" i="18"/>
  <c r="R82" i="1" l="1"/>
  <c r="AW82" i="18"/>
  <c r="I82" i="18"/>
  <c r="BI83" i="18"/>
  <c r="P82" i="18"/>
  <c r="BK83" i="18"/>
  <c r="AK82" i="18" l="1"/>
  <c r="B82" i="18" s="1"/>
  <c r="L82" i="1" s="1"/>
  <c r="V82" i="18"/>
  <c r="AO83" i="18"/>
  <c r="BL83" i="18" s="1"/>
  <c r="T82" i="18"/>
  <c r="U82" i="18" s="1"/>
  <c r="AY83" i="18" l="1"/>
  <c r="AJ83" i="18" s="1"/>
  <c r="Q83" i="18" s="1"/>
  <c r="AL83" i="18" s="1"/>
  <c r="BO83" i="18"/>
  <c r="W83" i="18" s="1"/>
  <c r="X83" i="18" s="1"/>
  <c r="S82" i="1"/>
  <c r="ED82" i="1" s="1"/>
  <c r="AS83" i="18"/>
  <c r="AV83" i="18"/>
  <c r="BH83" i="18"/>
  <c r="BJ83" i="18"/>
  <c r="AU83" i="18" s="1"/>
  <c r="AN83" i="18" l="1"/>
  <c r="AM83" i="18" s="1"/>
  <c r="Q83" i="1" s="1"/>
  <c r="P83" i="1"/>
  <c r="S83" i="18"/>
  <c r="BM83" i="18"/>
  <c r="AE83" i="18"/>
  <c r="AG83" i="18"/>
  <c r="BN83" i="18"/>
  <c r="R83" i="1" l="1"/>
  <c r="AW83" i="18"/>
  <c r="I83" i="18"/>
  <c r="BI84" i="18"/>
  <c r="D83" i="18"/>
  <c r="AI83" i="18"/>
  <c r="BG84" i="18"/>
  <c r="V83" i="18" l="1"/>
  <c r="AO84" i="18"/>
  <c r="BH84" i="18" s="1"/>
  <c r="T83" i="18"/>
  <c r="U83" i="18" s="1"/>
  <c r="P83" i="18"/>
  <c r="AK83" i="18" s="1"/>
  <c r="B83" i="18" s="1"/>
  <c r="L83" i="1" s="1"/>
  <c r="BK84" i="18"/>
  <c r="BL84" i="18" l="1"/>
  <c r="AY84" i="18" s="1"/>
  <c r="AI84" i="18" s="1"/>
  <c r="P84" i="18" s="1"/>
  <c r="BM84" i="18"/>
  <c r="AF84" i="18"/>
  <c r="S83" i="1"/>
  <c r="ED83" i="1" s="1"/>
  <c r="AS84" i="18"/>
  <c r="AV84" i="18"/>
  <c r="BJ84" i="18"/>
  <c r="BO84" i="18" l="1"/>
  <c r="W84" i="18" s="1"/>
  <c r="X84" i="18" s="1"/>
  <c r="AN84" i="18" s="1"/>
  <c r="AM84" i="18" s="1"/>
  <c r="Q84" i="1" s="1"/>
  <c r="P84" i="1"/>
  <c r="S84" i="18"/>
  <c r="BN84" i="18"/>
  <c r="AG84" i="18"/>
  <c r="E84" i="18"/>
  <c r="AJ84" i="18"/>
  <c r="BG85" i="18"/>
  <c r="AU84" i="18"/>
  <c r="R84" i="1" l="1"/>
  <c r="AW84" i="18"/>
  <c r="T84" i="18" s="1"/>
  <c r="U84" i="18" s="1"/>
  <c r="Q84" i="18"/>
  <c r="AL84" i="18" s="1"/>
  <c r="BK85" i="18"/>
  <c r="I84" i="18"/>
  <c r="AK84" i="18" s="1"/>
  <c r="B84" i="18" s="1"/>
  <c r="L84" i="1" s="1"/>
  <c r="BI85" i="18"/>
  <c r="S84" i="1" l="1"/>
  <c r="V84" i="18"/>
  <c r="AO85" i="18"/>
  <c r="AS85" i="18" l="1"/>
  <c r="BH85" i="18"/>
  <c r="BJ85" i="18"/>
  <c r="AU85" i="18" s="1"/>
  <c r="BL85" i="18"/>
  <c r="ED84" i="1"/>
  <c r="CJ84" i="1"/>
  <c r="AU86" i="18" l="1"/>
  <c r="BM85" i="18"/>
  <c r="AE85" i="18"/>
  <c r="AX85" i="18"/>
  <c r="BO85" i="18"/>
  <c r="W85" i="18" s="1"/>
  <c r="X85" i="18" s="1"/>
  <c r="BN85" i="18"/>
  <c r="AH85" i="18"/>
  <c r="AV85" i="18"/>
  <c r="AN85" i="18" l="1"/>
  <c r="AM85" i="18" s="1"/>
  <c r="Q85" i="1" s="1"/>
  <c r="P85" i="1"/>
  <c r="S85" i="18"/>
  <c r="D85" i="18"/>
  <c r="AI85" i="18"/>
  <c r="BG86" i="18"/>
  <c r="J85" i="18"/>
  <c r="AJ85" i="18"/>
  <c r="Q85" i="18" s="1"/>
  <c r="BI86" i="18"/>
  <c r="AL85" i="18" l="1"/>
  <c r="R85" i="1"/>
  <c r="AW85" i="18"/>
  <c r="P85" i="18"/>
  <c r="AK85" i="18" s="1"/>
  <c r="B85" i="18" s="1"/>
  <c r="L85" i="1" s="1"/>
  <c r="BK86" i="18"/>
  <c r="V85" i="18" l="1"/>
  <c r="AO86" i="18"/>
  <c r="BL86" i="18" s="1"/>
  <c r="T85" i="18"/>
  <c r="U85" i="18" s="1"/>
  <c r="BO86" i="18" l="1"/>
  <c r="W86" i="18" s="1"/>
  <c r="X86" i="18" s="1"/>
  <c r="AX86" i="18"/>
  <c r="AI86" i="18" s="1"/>
  <c r="S85" i="1"/>
  <c r="ED85" i="1" s="1"/>
  <c r="AS86" i="18"/>
  <c r="AV86" i="18"/>
  <c r="BH86" i="18"/>
  <c r="BJ86" i="18"/>
  <c r="AN86" i="18" l="1"/>
  <c r="AM86" i="18" s="1"/>
  <c r="Q86" i="1" s="1"/>
  <c r="P86" i="1"/>
  <c r="S86" i="18"/>
  <c r="BN86" i="18"/>
  <c r="AG86" i="18"/>
  <c r="P86" i="18"/>
  <c r="BM86" i="18"/>
  <c r="AF86" i="18"/>
  <c r="R86" i="1" l="1"/>
  <c r="AW86" i="18"/>
  <c r="I86" i="18"/>
  <c r="AK86" i="18" s="1"/>
  <c r="BI87" i="18"/>
  <c r="E86" i="18"/>
  <c r="AJ86" i="18"/>
  <c r="BG87" i="18"/>
  <c r="Q86" i="18" l="1"/>
  <c r="AL86" i="18" s="1"/>
  <c r="BK87" i="18"/>
  <c r="V86" i="18"/>
  <c r="AO87" i="18"/>
  <c r="T86" i="18"/>
  <c r="U86" i="18" s="1"/>
  <c r="B86" i="18"/>
  <c r="L86" i="1" s="1"/>
  <c r="S86" i="1" l="1"/>
  <c r="ED86" i="1" s="1"/>
  <c r="AS87" i="18"/>
  <c r="BL87" i="18"/>
  <c r="AV87" i="18" s="1"/>
  <c r="BH87" i="18"/>
  <c r="BJ87" i="18"/>
  <c r="AG87" i="18" l="1"/>
  <c r="BN87" i="18"/>
  <c r="BO87" i="18"/>
  <c r="W87" i="18" s="1"/>
  <c r="X87" i="18" s="1"/>
  <c r="AX87" i="18"/>
  <c r="AI87" i="18" s="1"/>
  <c r="AU87" i="18"/>
  <c r="BM87" i="18"/>
  <c r="AF87" i="18"/>
  <c r="AN87" i="18" l="1"/>
  <c r="AM87" i="18" s="1"/>
  <c r="Q87" i="1" s="1"/>
  <c r="P87" i="1"/>
  <c r="S87" i="18"/>
  <c r="P87" i="18"/>
  <c r="I87" i="18"/>
  <c r="BI88" i="18"/>
  <c r="E87" i="18"/>
  <c r="AJ87" i="18"/>
  <c r="Q87" i="18" s="1"/>
  <c r="BG88" i="18"/>
  <c r="AK87" i="18" l="1"/>
  <c r="AL87" i="18"/>
  <c r="BK88" i="18"/>
  <c r="R87" i="1"/>
  <c r="AW87" i="18"/>
  <c r="B87" i="18"/>
  <c r="L87" i="1" s="1"/>
  <c r="CH96" i="1"/>
  <c r="CH97" i="1" s="1"/>
  <c r="V87" i="18" l="1"/>
  <c r="AO88" i="18"/>
  <c r="T87" i="18"/>
  <c r="U87" i="18" s="1"/>
  <c r="CH98" i="1"/>
  <c r="S87" i="1" l="1"/>
  <c r="ED87" i="1" s="1"/>
  <c r="AS88" i="18"/>
  <c r="BJ88" i="18"/>
  <c r="BL88" i="18"/>
  <c r="AV88" i="18" s="1"/>
  <c r="BH88" i="18"/>
  <c r="CH99" i="1"/>
  <c r="BN88" i="18" l="1"/>
  <c r="AH88" i="18"/>
  <c r="AU88" i="18"/>
  <c r="BO88" i="18"/>
  <c r="W88" i="18" s="1"/>
  <c r="X88" i="18" s="1"/>
  <c r="AY88" i="18"/>
  <c r="BM88" i="18"/>
  <c r="AF88" i="18"/>
  <c r="CS97" i="1"/>
  <c r="CT97" i="1"/>
  <c r="CR99" i="1"/>
  <c r="CR98" i="1"/>
  <c r="CR96" i="1"/>
  <c r="CR97" i="1"/>
  <c r="CR95" i="1"/>
  <c r="AN88" i="18" l="1"/>
  <c r="AM88" i="18" s="1"/>
  <c r="Q88" i="1" s="1"/>
  <c r="P88" i="1"/>
  <c r="S88" i="18"/>
  <c r="J88" i="18"/>
  <c r="AI88" i="18"/>
  <c r="BI89" i="18"/>
  <c r="E88" i="18"/>
  <c r="AJ88" i="18"/>
  <c r="Q88" i="18" s="1"/>
  <c r="BG89" i="18"/>
  <c r="CU97" i="1"/>
  <c r="CV97" i="1"/>
  <c r="AL88" i="18" l="1"/>
  <c r="R88" i="1"/>
  <c r="AW88" i="18"/>
  <c r="P88" i="18"/>
  <c r="AK88" i="18" s="1"/>
  <c r="B88" i="18" s="1"/>
  <c r="L88" i="1" s="1"/>
  <c r="BK89" i="18"/>
  <c r="CW98" i="1" a="1"/>
  <c r="CW98" i="1" s="1"/>
  <c r="CX98" i="1" a="1"/>
  <c r="CX98" i="1" s="1"/>
  <c r="CY98" i="1" a="1"/>
  <c r="CY98" i="1" s="1"/>
  <c r="CZ98" i="1" a="1"/>
  <c r="CZ98" i="1" s="1"/>
  <c r="CW97" i="1"/>
  <c r="CW96" i="1" s="1"/>
  <c r="V88" i="18" l="1"/>
  <c r="AO89" i="18"/>
  <c r="BL89" i="18" s="1"/>
  <c r="T88" i="18"/>
  <c r="U88" i="18" s="1"/>
  <c r="DA99" i="1"/>
  <c r="AY89" i="18" l="1"/>
  <c r="BO89" i="18"/>
  <c r="W89" i="18" s="1"/>
  <c r="X89" i="18" s="1"/>
  <c r="S88" i="1"/>
  <c r="ED88" i="1" s="1"/>
  <c r="AS89" i="18"/>
  <c r="AV89" i="18"/>
  <c r="BJ89" i="18"/>
  <c r="BH89" i="18"/>
  <c r="CH100" i="1"/>
  <c r="AN89" i="18" l="1"/>
  <c r="AM89" i="18" s="1"/>
  <c r="Q89" i="1" s="1"/>
  <c r="P89" i="1"/>
  <c r="S89" i="18"/>
  <c r="AV90" i="18"/>
  <c r="AF89" i="18"/>
  <c r="BM89" i="18"/>
  <c r="BN89" i="18"/>
  <c r="AH89" i="18"/>
  <c r="AU89" i="18"/>
  <c r="CH101" i="1"/>
  <c r="R89" i="1" l="1"/>
  <c r="AW89" i="18"/>
  <c r="J89" i="18"/>
  <c r="AI89" i="18"/>
  <c r="BI90" i="18"/>
  <c r="E89" i="18"/>
  <c r="AJ89" i="18"/>
  <c r="Q89" i="18" s="1"/>
  <c r="BG90" i="18"/>
  <c r="AU90" i="18"/>
  <c r="CH102" i="1"/>
  <c r="V89" i="18" l="1"/>
  <c r="AO90" i="18"/>
  <c r="BH90" i="18" s="1"/>
  <c r="T89" i="18"/>
  <c r="U89" i="18" s="1"/>
  <c r="P89" i="18"/>
  <c r="AK89" i="18" s="1"/>
  <c r="BK90" i="18"/>
  <c r="AL89" i="18"/>
  <c r="CH103" i="1"/>
  <c r="BL90" i="18" l="1"/>
  <c r="AY90" i="18" s="1"/>
  <c r="BM90" i="18"/>
  <c r="AF90" i="18"/>
  <c r="S89" i="1"/>
  <c r="AS90" i="18"/>
  <c r="BJ90" i="18"/>
  <c r="B89" i="18"/>
  <c r="L89" i="1" s="1"/>
  <c r="CH104" i="1"/>
  <c r="BO90" i="18" l="1"/>
  <c r="W90" i="18" s="1"/>
  <c r="X90" i="18" s="1"/>
  <c r="AN90" i="18" s="1"/>
  <c r="AM90" i="18" s="1"/>
  <c r="Q90" i="1" s="1"/>
  <c r="P90" i="1"/>
  <c r="S90" i="18"/>
  <c r="BN90" i="18"/>
  <c r="AH90" i="18"/>
  <c r="ED89" i="1"/>
  <c r="CJ89" i="1"/>
  <c r="E90" i="18"/>
  <c r="AJ90" i="18"/>
  <c r="Q90" i="18" s="1"/>
  <c r="BG91" i="18"/>
  <c r="CV102" i="1"/>
  <c r="CS102" i="1"/>
  <c r="CT102" i="1"/>
  <c r="CU102" i="1"/>
  <c r="R90" i="1" l="1"/>
  <c r="AW90" i="18"/>
  <c r="J90" i="18"/>
  <c r="AL90" i="18" s="1"/>
  <c r="AI90" i="18"/>
  <c r="BI91" i="18"/>
  <c r="CW103" i="1" a="1"/>
  <c r="CW103" i="1" s="1"/>
  <c r="CX103" i="1" a="1"/>
  <c r="CX103" i="1" s="1"/>
  <c r="CY103" i="1" a="1"/>
  <c r="CY103" i="1" s="1"/>
  <c r="CZ103" i="1" a="1"/>
  <c r="CZ103" i="1" s="1"/>
  <c r="CW102" i="1"/>
  <c r="CW101" i="1" s="1"/>
  <c r="V90" i="18" l="1"/>
  <c r="AO91" i="18"/>
  <c r="BJ91" i="18" s="1"/>
  <c r="T90" i="18"/>
  <c r="U90" i="18" s="1"/>
  <c r="P90" i="18"/>
  <c r="AK90" i="18" s="1"/>
  <c r="B90" i="18" s="1"/>
  <c r="L90" i="1" s="1"/>
  <c r="BK91" i="18"/>
  <c r="DA104" i="1"/>
  <c r="BL91" i="18" l="1"/>
  <c r="AY91" i="18" s="1"/>
  <c r="AH91" i="18"/>
  <c r="BN91" i="18"/>
  <c r="S90" i="1"/>
  <c r="ED90" i="1" s="1"/>
  <c r="AS91" i="18"/>
  <c r="AV91" i="18"/>
  <c r="AV92" i="18" s="1"/>
  <c r="AU91" i="18"/>
  <c r="BH91" i="18"/>
  <c r="CH105" i="1"/>
  <c r="BO91" i="18" l="1"/>
  <c r="W91" i="18" s="1"/>
  <c r="X91" i="18" s="1"/>
  <c r="AN91" i="18" s="1"/>
  <c r="AM91" i="18" s="1"/>
  <c r="Q91" i="1" s="1"/>
  <c r="P91" i="1"/>
  <c r="S91" i="18"/>
  <c r="AF91" i="18"/>
  <c r="BM91" i="18"/>
  <c r="AU92" i="18"/>
  <c r="J91" i="18"/>
  <c r="AI91" i="18"/>
  <c r="BI92" i="18"/>
  <c r="CH106" i="1"/>
  <c r="R91" i="1" l="1"/>
  <c r="AW91" i="18"/>
  <c r="P91" i="18"/>
  <c r="AK91" i="18" s="1"/>
  <c r="E91" i="18"/>
  <c r="AJ91" i="18"/>
  <c r="Q91" i="18" s="1"/>
  <c r="BG92" i="18"/>
  <c r="CH107" i="1"/>
  <c r="AL91" i="18" l="1"/>
  <c r="V91" i="18"/>
  <c r="AO92" i="18"/>
  <c r="BH92" i="18" s="1"/>
  <c r="T91" i="18"/>
  <c r="U91" i="18" s="1"/>
  <c r="BK92" i="18"/>
  <c r="B91" i="18"/>
  <c r="L91" i="1" s="1"/>
  <c r="CH108" i="1"/>
  <c r="BL92" i="18" l="1"/>
  <c r="AY92" i="18" s="1"/>
  <c r="BM92" i="18"/>
  <c r="AF92" i="18"/>
  <c r="S91" i="1"/>
  <c r="ED91" i="1" s="1"/>
  <c r="T92" i="18"/>
  <c r="AS92" i="18"/>
  <c r="BJ92" i="18"/>
  <c r="CH109" i="1"/>
  <c r="BO92" i="18" l="1"/>
  <c r="W92" i="18" s="1"/>
  <c r="X92" i="18" s="1"/>
  <c r="AN92" i="18" s="1"/>
  <c r="AM92" i="18" s="1"/>
  <c r="Q92" i="1" s="1"/>
  <c r="P92" i="1"/>
  <c r="S92" i="18"/>
  <c r="R92" i="1" s="1"/>
  <c r="BN92" i="18"/>
  <c r="AH92" i="18"/>
  <c r="AJ92" i="18" s="1"/>
  <c r="Q92" i="18" s="1"/>
  <c r="E92" i="18"/>
  <c r="BG93" i="18"/>
  <c r="CU107" i="1"/>
  <c r="CT107" i="1"/>
  <c r="CV107" i="1"/>
  <c r="CS107" i="1"/>
  <c r="U92" i="18" l="1"/>
  <c r="AW92" i="18"/>
  <c r="J92" i="18"/>
  <c r="AL92" i="18" s="1"/>
  <c r="AI92" i="18"/>
  <c r="BI93" i="18"/>
  <c r="CX108" i="1" a="1"/>
  <c r="CX108" i="1" s="1"/>
  <c r="CY108" i="1" a="1"/>
  <c r="CY108" i="1" s="1"/>
  <c r="CZ108" i="1" a="1"/>
  <c r="CZ108" i="1" s="1"/>
  <c r="CW107" i="1"/>
  <c r="CW106" i="1" s="1"/>
  <c r="DA109" i="1" s="1"/>
  <c r="CW108" i="1" a="1"/>
  <c r="CW108" i="1" s="1"/>
  <c r="V92" i="18" l="1"/>
  <c r="AO93" i="18"/>
  <c r="BJ93" i="18" s="1"/>
  <c r="S92" i="1"/>
  <c r="ED92" i="1" s="1"/>
  <c r="P92" i="18"/>
  <c r="AK92" i="18" s="1"/>
  <c r="B92" i="18" s="1"/>
  <c r="L92" i="1" s="1"/>
  <c r="BK93" i="18"/>
  <c r="K10" i="4"/>
  <c r="BI11" i="4" s="1"/>
  <c r="BL93" i="18" l="1"/>
  <c r="AY93" i="18" s="1"/>
  <c r="AH93" i="18"/>
  <c r="BN93" i="18"/>
  <c r="AS93" i="18"/>
  <c r="AV93" i="18"/>
  <c r="AV94" i="18" s="1"/>
  <c r="AU93" i="18"/>
  <c r="BH93" i="18"/>
  <c r="AQ12" i="4"/>
  <c r="AC11" i="4"/>
  <c r="Z11" i="4" s="1"/>
  <c r="AU10" i="4"/>
  <c r="BO93" i="18" l="1"/>
  <c r="W93" i="18" s="1"/>
  <c r="X93" i="18" s="1"/>
  <c r="AN93" i="18" s="1"/>
  <c r="AM93" i="18" s="1"/>
  <c r="Q93" i="1" s="1"/>
  <c r="P93" i="1"/>
  <c r="S93" i="18"/>
  <c r="AW93" i="18" s="1"/>
  <c r="AU94" i="18"/>
  <c r="AF93" i="18"/>
  <c r="BM93" i="18"/>
  <c r="J93" i="18"/>
  <c r="AI93" i="18"/>
  <c r="BI94" i="18"/>
  <c r="H11" i="4"/>
  <c r="D11" i="1" s="1"/>
  <c r="V93" i="18" l="1"/>
  <c r="AO94" i="18"/>
  <c r="BJ94" i="18" s="1"/>
  <c r="R93" i="1"/>
  <c r="T93" i="18"/>
  <c r="U93" i="18" s="1"/>
  <c r="E93" i="18"/>
  <c r="AJ93" i="18"/>
  <c r="Q93" i="18" s="1"/>
  <c r="BG94" i="18"/>
  <c r="BH94" i="18" s="1"/>
  <c r="P93" i="18"/>
  <c r="AK93" i="18" s="1"/>
  <c r="AL93" i="18" l="1"/>
  <c r="BK94" i="18"/>
  <c r="BL94" i="18" s="1"/>
  <c r="AY94" i="18" s="1"/>
  <c r="BN94" i="18"/>
  <c r="AH94" i="18"/>
  <c r="BM94" i="18"/>
  <c r="AF94" i="18"/>
  <c r="S93" i="1"/>
  <c r="ED93" i="1" s="1"/>
  <c r="AS94" i="18"/>
  <c r="T94" i="18"/>
  <c r="B93" i="18"/>
  <c r="L93" i="1" s="1"/>
  <c r="Y7" i="20"/>
  <c r="Y8" i="20" s="1"/>
  <c r="C6" i="20"/>
  <c r="C5" i="20"/>
  <c r="BO94" i="18" l="1"/>
  <c r="W94" i="18" s="1"/>
  <c r="X94" i="18" s="1"/>
  <c r="AN94" i="18" s="1"/>
  <c r="AM94" i="18" s="1"/>
  <c r="Q94" i="1" s="1"/>
  <c r="P94" i="1"/>
  <c r="S94" i="18"/>
  <c r="R94" i="1" s="1"/>
  <c r="O115" i="18"/>
  <c r="O116" i="18"/>
  <c r="AW94" i="18"/>
  <c r="E94" i="18"/>
  <c r="AJ94" i="18"/>
  <c r="Q94" i="18" s="1"/>
  <c r="BG95" i="18"/>
  <c r="J94" i="18"/>
  <c r="AI94" i="18"/>
  <c r="BI95" i="18"/>
  <c r="AU10" i="1"/>
  <c r="AU5" i="1"/>
  <c r="Y9" i="20"/>
  <c r="Y10" i="20" s="1"/>
  <c r="C7" i="20"/>
  <c r="V94" i="18" l="1"/>
  <c r="AO95" i="18"/>
  <c r="BH95" i="18" s="1"/>
  <c r="U94" i="18"/>
  <c r="P94" i="18"/>
  <c r="AK94" i="18" s="1"/>
  <c r="BK95" i="18"/>
  <c r="AL94" i="18"/>
  <c r="AF10" i="20"/>
  <c r="E10" i="20" s="1"/>
  <c r="AE10" i="20"/>
  <c r="D10" i="20" s="1"/>
  <c r="C8" i="20"/>
  <c r="C9" i="20"/>
  <c r="BL95" i="18" l="1"/>
  <c r="AY95" i="18" s="1"/>
  <c r="BJ95" i="18"/>
  <c r="AH95" i="18" s="1"/>
  <c r="BI96" i="18" s="1"/>
  <c r="BM95" i="18"/>
  <c r="AF95" i="18"/>
  <c r="S94" i="1"/>
  <c r="O114" i="18" a="1"/>
  <c r="O114" i="18" s="1"/>
  <c r="AI95" i="18"/>
  <c r="AS95" i="18"/>
  <c r="AW95" i="18" s="1"/>
  <c r="V95" i="18" s="1"/>
  <c r="T95" i="18"/>
  <c r="AV95" i="18"/>
  <c r="AV96" i="18" s="1"/>
  <c r="AV97" i="18" s="1"/>
  <c r="AV98" i="18" s="1"/>
  <c r="AV99" i="18" s="1"/>
  <c r="AV100" i="18" s="1"/>
  <c r="AV101" i="18" s="1"/>
  <c r="AV102" i="18" s="1"/>
  <c r="AV103" i="18" s="1"/>
  <c r="AV104" i="18" s="1"/>
  <c r="AV105" i="18" s="1"/>
  <c r="AV106" i="18" s="1"/>
  <c r="AV107" i="18" s="1"/>
  <c r="AV108" i="18" s="1"/>
  <c r="AV109" i="18" s="1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AU95" i="18"/>
  <c r="B94" i="18"/>
  <c r="L94" i="1" s="1"/>
  <c r="AJ10" i="20"/>
  <c r="Q10" i="20" s="1"/>
  <c r="AL10" i="20" s="1"/>
  <c r="AI10" i="20"/>
  <c r="P10" i="20" s="1"/>
  <c r="AK10" i="20" s="1"/>
  <c r="BO95" i="18" l="1"/>
  <c r="W95" i="18" s="1"/>
  <c r="J95" i="18"/>
  <c r="BN95" i="18"/>
  <c r="P95" i="18"/>
  <c r="AK95" i="18" s="1"/>
  <c r="CJ94" i="1"/>
  <c r="ED94" i="1"/>
  <c r="AU96" i="18"/>
  <c r="BJ96" i="18"/>
  <c r="BN96" i="18" s="1"/>
  <c r="E95" i="18"/>
  <c r="AJ95" i="18"/>
  <c r="Q95" i="18" s="1"/>
  <c r="BG96" i="18"/>
  <c r="BH96" i="18" s="1"/>
  <c r="BM96" i="18" s="1"/>
  <c r="F10" i="20"/>
  <c r="AT10" i="20" s="1"/>
  <c r="AL95" i="18" l="1"/>
  <c r="AU97" i="18"/>
  <c r="BJ97" i="18"/>
  <c r="BN97" i="18" s="1"/>
  <c r="BH97" i="18"/>
  <c r="BM97" i="18" s="1"/>
  <c r="BK96" i="18"/>
  <c r="BL96" i="18" s="1"/>
  <c r="B95" i="18"/>
  <c r="L95" i="1" s="1"/>
  <c r="AB11" i="20"/>
  <c r="Y11" i="20" s="1"/>
  <c r="AP12" i="20"/>
  <c r="BG11" i="20"/>
  <c r="R10" i="20"/>
  <c r="AU98" i="18" l="1"/>
  <c r="BJ98" i="18"/>
  <c r="BN98" i="18" s="1"/>
  <c r="BH98" i="18"/>
  <c r="BM98" i="18" s="1"/>
  <c r="BL97" i="18"/>
  <c r="BO96" i="18"/>
  <c r="W96" i="18" s="1"/>
  <c r="C11" i="20"/>
  <c r="AU11" i="1" s="1"/>
  <c r="K10" i="20"/>
  <c r="B10" i="20"/>
  <c r="AT10" i="1" s="1"/>
  <c r="AV10" i="20"/>
  <c r="AR12" i="20"/>
  <c r="AD11" i="20"/>
  <c r="AA11" i="20" s="1"/>
  <c r="BK11" i="20"/>
  <c r="BH99" i="18" l="1"/>
  <c r="BM99" i="18" s="1"/>
  <c r="AU99" i="18"/>
  <c r="BJ99" i="18"/>
  <c r="BN99" i="18" s="1"/>
  <c r="BL98" i="18"/>
  <c r="BO97" i="18"/>
  <c r="W97" i="18" s="1"/>
  <c r="AU10" i="20"/>
  <c r="AC11" i="20"/>
  <c r="Z11" i="20" s="1"/>
  <c r="BI11" i="20"/>
  <c r="AQ12" i="20"/>
  <c r="W10" i="20"/>
  <c r="X10" i="20" s="1"/>
  <c r="AX10" i="1" s="1"/>
  <c r="O11" i="20"/>
  <c r="AW11" i="1" s="1"/>
  <c r="BL99" i="18" l="1"/>
  <c r="BO98" i="18"/>
  <c r="W98" i="18" s="1"/>
  <c r="AU100" i="18"/>
  <c r="BJ100" i="18"/>
  <c r="BN100" i="18" s="1"/>
  <c r="BH100" i="18"/>
  <c r="BM100" i="18" s="1"/>
  <c r="AN10" i="20"/>
  <c r="AM10" i="20" s="1"/>
  <c r="AY10" i="1" s="1"/>
  <c r="S10" i="20"/>
  <c r="AZ10" i="1" s="1"/>
  <c r="H11" i="20"/>
  <c r="AV11" i="1" s="1"/>
  <c r="BH101" i="18" l="1"/>
  <c r="BM101" i="18" s="1"/>
  <c r="AU101" i="18"/>
  <c r="BJ101" i="18"/>
  <c r="BN101" i="18" s="1"/>
  <c r="BO99" i="18"/>
  <c r="W99" i="18" s="1"/>
  <c r="BL100" i="18"/>
  <c r="AW10" i="20"/>
  <c r="AO11" i="20" s="1"/>
  <c r="BL11" i="20" s="1"/>
  <c r="AX11" i="20" s="1"/>
  <c r="U10" i="20"/>
  <c r="BA10" i="1" s="1"/>
  <c r="EF10" i="1" s="1"/>
  <c r="BL101" i="18" l="1"/>
  <c r="BO100" i="18"/>
  <c r="W100" i="18" s="1"/>
  <c r="AU102" i="18"/>
  <c r="BJ102" i="18"/>
  <c r="BN102" i="18" s="1"/>
  <c r="BH102" i="18"/>
  <c r="BM102" i="18" s="1"/>
  <c r="BH11" i="20"/>
  <c r="AF11" i="20" s="1"/>
  <c r="E11" i="20" s="1"/>
  <c r="BJ11" i="20"/>
  <c r="AG11" i="20" s="1"/>
  <c r="I11" i="20" s="1"/>
  <c r="V10" i="20"/>
  <c r="BH103" i="18" l="1"/>
  <c r="BM103" i="18" s="1"/>
  <c r="AU103" i="18"/>
  <c r="BJ103" i="18"/>
  <c r="BN103" i="18" s="1"/>
  <c r="BL102" i="18"/>
  <c r="BO101" i="18"/>
  <c r="W101" i="18" s="1"/>
  <c r="AS11" i="20"/>
  <c r="BO11" i="20"/>
  <c r="BO102" i="18" l="1"/>
  <c r="W102" i="18" s="1"/>
  <c r="BL103" i="18"/>
  <c r="AU104" i="18"/>
  <c r="BJ104" i="18"/>
  <c r="BN104" i="18" s="1"/>
  <c r="BH104" i="18"/>
  <c r="BM104" i="18" s="1"/>
  <c r="AH11" i="20"/>
  <c r="J11" i="20" s="1"/>
  <c r="BN11" i="20"/>
  <c r="AE11" i="20"/>
  <c r="D11" i="20" s="1"/>
  <c r="BM11" i="20"/>
  <c r="AY11" i="20"/>
  <c r="AJ11" i="20" l="1"/>
  <c r="Q11" i="20" s="1"/>
  <c r="AL11" i="20" s="1"/>
  <c r="BH105" i="18"/>
  <c r="BM105" i="18" s="1"/>
  <c r="AU105" i="18"/>
  <c r="BJ105" i="18"/>
  <c r="BN105" i="18" s="1"/>
  <c r="BL104" i="18"/>
  <c r="BO103" i="18"/>
  <c r="W103" i="18" s="1"/>
  <c r="AI11" i="20"/>
  <c r="P11" i="20" s="1"/>
  <c r="AK11" i="20" s="1"/>
  <c r="BO104" i="18" l="1"/>
  <c r="W104" i="18" s="1"/>
  <c r="BL105" i="18"/>
  <c r="AU106" i="18"/>
  <c r="BJ106" i="18"/>
  <c r="BN106" i="18" s="1"/>
  <c r="BH106" i="18"/>
  <c r="BM106" i="18" s="1"/>
  <c r="R11" i="20"/>
  <c r="BH107" i="18" l="1"/>
  <c r="BM107" i="18" s="1"/>
  <c r="AU107" i="18"/>
  <c r="BJ107" i="18"/>
  <c r="BN107" i="18" s="1"/>
  <c r="BO105" i="18"/>
  <c r="W105" i="18" s="1"/>
  <c r="BL106" i="18"/>
  <c r="F11" i="20"/>
  <c r="K11" i="20"/>
  <c r="AD12" i="20"/>
  <c r="AA12" i="20" s="1"/>
  <c r="AR13" i="20"/>
  <c r="AV11" i="20"/>
  <c r="BK12" i="20"/>
  <c r="AB12" i="20" l="1"/>
  <c r="Y12" i="20" s="1"/>
  <c r="AT11" i="20"/>
  <c r="W11" i="20"/>
  <c r="X11" i="20" s="1"/>
  <c r="AX11" i="1" s="1"/>
  <c r="BO106" i="18"/>
  <c r="W106" i="18" s="1"/>
  <c r="BL107" i="18"/>
  <c r="AU108" i="18"/>
  <c r="BJ108" i="18"/>
  <c r="BN108" i="18" s="1"/>
  <c r="BH108" i="18"/>
  <c r="BM108" i="18" s="1"/>
  <c r="AP13" i="20"/>
  <c r="BG12" i="20"/>
  <c r="BI12" i="20"/>
  <c r="AU11" i="20"/>
  <c r="AQ13" i="20"/>
  <c r="AC12" i="20"/>
  <c r="C12" i="20"/>
  <c r="AU12" i="1" s="1"/>
  <c r="O12" i="20"/>
  <c r="AW12" i="1" s="1"/>
  <c r="AN11" i="20" l="1"/>
  <c r="AM11" i="20" s="1"/>
  <c r="AY11" i="1" s="1"/>
  <c r="BH109" i="18"/>
  <c r="BM109" i="18" s="1"/>
  <c r="AU109" i="18"/>
  <c r="BJ109" i="18"/>
  <c r="BN109" i="18" s="1"/>
  <c r="BL108" i="18"/>
  <c r="BO107" i="18"/>
  <c r="W107" i="18" s="1"/>
  <c r="B11" i="20"/>
  <c r="Z12" i="20"/>
  <c r="AU110" i="18" l="1"/>
  <c r="BL109" i="18"/>
  <c r="BO109" i="18" s="1"/>
  <c r="W109" i="18" s="1"/>
  <c r="BO108" i="18"/>
  <c r="W108" i="18" s="1"/>
  <c r="S11" i="20"/>
  <c r="AT11" i="1"/>
  <c r="H12" i="20"/>
  <c r="AV12" i="1" s="1"/>
  <c r="AU111" i="18" l="1"/>
  <c r="AW11" i="20"/>
  <c r="AZ11" i="1"/>
  <c r="AU112" i="18" l="1"/>
  <c r="T11" i="20"/>
  <c r="U11" i="20" s="1"/>
  <c r="BA11" i="1" s="1"/>
  <c r="EF11" i="1" s="1"/>
  <c r="AO12" i="20"/>
  <c r="BL12" i="20" s="1"/>
  <c r="AX12" i="20" s="1"/>
  <c r="V11" i="20"/>
  <c r="AU113" i="18" l="1"/>
  <c r="BH12" i="20"/>
  <c r="BJ12" i="20"/>
  <c r="BO12" i="20"/>
  <c r="AS12" i="20"/>
  <c r="AU114" i="18" l="1"/>
  <c r="BN12" i="20"/>
  <c r="AH12" i="20"/>
  <c r="J12" i="20" s="1"/>
  <c r="BM12" i="20"/>
  <c r="AF12" i="20"/>
  <c r="E12" i="20" s="1"/>
  <c r="AE12" i="20"/>
  <c r="D12" i="20" s="1"/>
  <c r="AG12" i="20"/>
  <c r="I12" i="20" s="1"/>
  <c r="AY12" i="20"/>
  <c r="AU115" i="18" l="1"/>
  <c r="AJ12" i="20"/>
  <c r="Q12" i="20" s="1"/>
  <c r="AL12" i="20" s="1"/>
  <c r="AI12" i="20"/>
  <c r="P12" i="20" s="1"/>
  <c r="AK12" i="20" s="1"/>
  <c r="AU116" i="18" l="1"/>
  <c r="R12" i="20"/>
  <c r="AU117" i="18" l="1"/>
  <c r="BK13" i="20"/>
  <c r="AD13" i="20"/>
  <c r="AA13" i="20" s="1"/>
  <c r="AV12" i="20"/>
  <c r="AR14" i="20"/>
  <c r="K12" i="20"/>
  <c r="AU118" i="18" l="1"/>
  <c r="F12" i="20"/>
  <c r="AT12" i="20" s="1"/>
  <c r="AT13" i="20" s="1"/>
  <c r="B12" i="20"/>
  <c r="AT12" i="1" s="1"/>
  <c r="AU12" i="20"/>
  <c r="AQ14" i="20"/>
  <c r="BI13" i="20"/>
  <c r="AC13" i="20"/>
  <c r="Z13" i="20" s="1"/>
  <c r="O13" i="20"/>
  <c r="AW13" i="1" s="1"/>
  <c r="AU119" i="18" l="1"/>
  <c r="H13" i="20"/>
  <c r="AV13" i="1" s="1"/>
  <c r="W12" i="20"/>
  <c r="X12" i="20" s="1"/>
  <c r="AB13" i="20"/>
  <c r="Y13" i="20" s="1"/>
  <c r="AP14" i="20"/>
  <c r="BG13" i="20"/>
  <c r="AU120" i="18" l="1"/>
  <c r="C13" i="20"/>
  <c r="AU13" i="1" s="1"/>
  <c r="AX12" i="1"/>
  <c r="AN12" i="20"/>
  <c r="AM12" i="20" s="1"/>
  <c r="AY12" i="1" s="1"/>
  <c r="S12" i="20"/>
  <c r="AU121" i="18" l="1"/>
  <c r="AZ12" i="1"/>
  <c r="AW12" i="20"/>
  <c r="AU122" i="18" l="1"/>
  <c r="T12" i="20"/>
  <c r="U12" i="20" s="1"/>
  <c r="BA12" i="1" s="1"/>
  <c r="EF12" i="1" s="1"/>
  <c r="AO13" i="20"/>
  <c r="BL13" i="20" s="1"/>
  <c r="AY13" i="20" s="1"/>
  <c r="V12" i="20"/>
  <c r="AU123" i="18" l="1"/>
  <c r="BH13" i="20"/>
  <c r="BJ13" i="20"/>
  <c r="BO13" i="20"/>
  <c r="AS13" i="20"/>
  <c r="AU124" i="18" l="1"/>
  <c r="BM13" i="20"/>
  <c r="AF13" i="20"/>
  <c r="E13" i="20" s="1"/>
  <c r="AH13" i="20"/>
  <c r="J13" i="20" s="1"/>
  <c r="BN13" i="20"/>
  <c r="AE13" i="20"/>
  <c r="D13" i="20" s="1"/>
  <c r="AG13" i="20"/>
  <c r="I13" i="20" s="1"/>
  <c r="AX13" i="20"/>
  <c r="AJ13" i="20" s="1"/>
  <c r="Q13" i="20" s="1"/>
  <c r="AU125" i="18" l="1"/>
  <c r="F13" i="20"/>
  <c r="AP15" i="20" s="1"/>
  <c r="K13" i="20"/>
  <c r="AL13" i="20"/>
  <c r="AI13" i="20"/>
  <c r="BG14" i="20"/>
  <c r="AB14" i="20" l="1"/>
  <c r="Y14" i="20" s="1"/>
  <c r="C14" i="20" s="1"/>
  <c r="AU14" i="1" s="1"/>
  <c r="AU126" i="18"/>
  <c r="AQ15" i="20"/>
  <c r="AU13" i="20"/>
  <c r="BI14" i="20"/>
  <c r="AC14" i="20"/>
  <c r="Z14" i="20" s="1"/>
  <c r="H14" i="20" s="1"/>
  <c r="AV14" i="1" s="1"/>
  <c r="P13" i="20"/>
  <c r="AK13" i="20" s="1"/>
  <c r="R13" i="20" l="1"/>
  <c r="BK14" i="20" s="1"/>
  <c r="AU127" i="18"/>
  <c r="B13" i="20"/>
  <c r="AV13" i="20"/>
  <c r="W13" i="20" l="1"/>
  <c r="X13" i="20" s="1"/>
  <c r="AN13" i="20" s="1"/>
  <c r="AM13" i="20" s="1"/>
  <c r="AY13" i="1" s="1"/>
  <c r="AR15" i="20"/>
  <c r="AD14" i="20"/>
  <c r="AA14" i="20" s="1"/>
  <c r="O14" i="20" s="1"/>
  <c r="AW14" i="1" s="1"/>
  <c r="AU128" i="18"/>
  <c r="AT13" i="1"/>
  <c r="AX13" i="1"/>
  <c r="S13" i="20" l="1"/>
  <c r="AZ13" i="1" s="1"/>
  <c r="AU129" i="18"/>
  <c r="AW13" i="20" l="1"/>
  <c r="AO14" i="20" s="1"/>
  <c r="BL14" i="20" s="1"/>
  <c r="AX14" i="20" s="1"/>
  <c r="AU130" i="18"/>
  <c r="T13" i="20"/>
  <c r="U13" i="20" s="1"/>
  <c r="BA13" i="1" s="1"/>
  <c r="EF13" i="1" s="1"/>
  <c r="V13" i="20"/>
  <c r="AU131" i="18" l="1"/>
  <c r="BH14" i="20"/>
  <c r="BJ14" i="20"/>
  <c r="AH14" i="20" s="1"/>
  <c r="J14" i="20" s="1"/>
  <c r="BO14" i="20"/>
  <c r="AS14" i="20"/>
  <c r="AU132" i="18" l="1"/>
  <c r="BM14" i="20"/>
  <c r="AE14" i="20"/>
  <c r="D14" i="20" s="1"/>
  <c r="BN14" i="20"/>
  <c r="AY14" i="20"/>
  <c r="AI14" i="20" s="1"/>
  <c r="P14" i="20" s="1"/>
  <c r="AF14" i="20"/>
  <c r="E14" i="20" s="1"/>
  <c r="AG14" i="20"/>
  <c r="I14" i="20" s="1"/>
  <c r="K14" i="20" s="1"/>
  <c r="AU133" i="18" l="1"/>
  <c r="AC15" i="20"/>
  <c r="Z15" i="20" s="1"/>
  <c r="H15" i="20" s="1"/>
  <c r="AV15" i="1" s="1"/>
  <c r="AQ16" i="20"/>
  <c r="AU14" i="20"/>
  <c r="AK14" i="20"/>
  <c r="BI15" i="20"/>
  <c r="AJ14" i="20"/>
  <c r="Q14" i="20" s="1"/>
  <c r="AL14" i="20" s="1"/>
  <c r="AU134" i="18" l="1"/>
  <c r="R14" i="20"/>
  <c r="AU135" i="18" l="1"/>
  <c r="BK15" i="20"/>
  <c r="AD15" i="20"/>
  <c r="AA15" i="20" s="1"/>
  <c r="AR16" i="20"/>
  <c r="AV14" i="20"/>
  <c r="AU136" i="18" l="1"/>
  <c r="O15" i="20"/>
  <c r="AW15" i="1" s="1"/>
  <c r="F14" i="20"/>
  <c r="AT14" i="20" s="1"/>
  <c r="AT15" i="20" s="1"/>
  <c r="B14" i="20"/>
  <c r="AT14" i="1" s="1"/>
  <c r="AU137" i="18" l="1"/>
  <c r="AP16" i="20"/>
  <c r="AB15" i="20"/>
  <c r="Y15" i="20" s="1"/>
  <c r="BG15" i="20"/>
  <c r="W14" i="20"/>
  <c r="X14" i="20" s="1"/>
  <c r="AU138" i="18" l="1"/>
  <c r="AX14" i="1"/>
  <c r="S14" i="20"/>
  <c r="AN14" i="20"/>
  <c r="AM14" i="20" s="1"/>
  <c r="AY14" i="1" s="1"/>
  <c r="C15" i="20"/>
  <c r="AU15" i="1" s="1"/>
  <c r="AU139" i="18" l="1"/>
  <c r="AZ14" i="1"/>
  <c r="AW14" i="20"/>
  <c r="AO15" i="20" s="1"/>
  <c r="BL15" i="20" s="1"/>
  <c r="AX15" i="20" s="1"/>
  <c r="AU140" i="18" l="1"/>
  <c r="BH15" i="20"/>
  <c r="AE15" i="20" s="1"/>
  <c r="D15" i="20" s="1"/>
  <c r="BJ15" i="20"/>
  <c r="AH15" i="20" s="1"/>
  <c r="J15" i="20" s="1"/>
  <c r="K15" i="20" s="1"/>
  <c r="T14" i="20"/>
  <c r="U14" i="20" s="1"/>
  <c r="BA14" i="1" s="1"/>
  <c r="V14" i="20"/>
  <c r="AU141" i="18" l="1"/>
  <c r="AQ17" i="20"/>
  <c r="AC16" i="20"/>
  <c r="Z16" i="20" s="1"/>
  <c r="EF14" i="1"/>
  <c r="CL14" i="1"/>
  <c r="AS15" i="20"/>
  <c r="BO15" i="20"/>
  <c r="BM15" i="20"/>
  <c r="AU142" i="18" l="1"/>
  <c r="H16" i="20"/>
  <c r="AV16" i="1" s="1"/>
  <c r="AU15" i="20"/>
  <c r="BN15" i="20"/>
  <c r="AF15" i="20"/>
  <c r="E15" i="20" s="1"/>
  <c r="AY15" i="20"/>
  <c r="AI15" i="20" s="1"/>
  <c r="P15" i="20" s="1"/>
  <c r="AG15" i="20"/>
  <c r="I15" i="20" s="1"/>
  <c r="AU143" i="18" l="1"/>
  <c r="AK15" i="20"/>
  <c r="AJ15" i="20"/>
  <c r="Q15" i="20" s="1"/>
  <c r="AL15" i="20" s="1"/>
  <c r="BI16" i="20"/>
  <c r="AU144" i="18" l="1"/>
  <c r="R15" i="20"/>
  <c r="AU145" i="18" l="1"/>
  <c r="AD16" i="20"/>
  <c r="AA16" i="20" s="1"/>
  <c r="AV15" i="20"/>
  <c r="AR17" i="20"/>
  <c r="BK16" i="20"/>
  <c r="F15" i="20"/>
  <c r="B15" i="20"/>
  <c r="AT15" i="1" s="1"/>
  <c r="AU146" i="18" l="1"/>
  <c r="AB16" i="20"/>
  <c r="Y16" i="20" s="1"/>
  <c r="AP17" i="20"/>
  <c r="BG16" i="20"/>
  <c r="W15" i="20"/>
  <c r="X15" i="20" s="1"/>
  <c r="O16" i="20"/>
  <c r="AW16" i="1" s="1"/>
  <c r="AX16" i="20"/>
  <c r="AU147" i="18" l="1"/>
  <c r="AX15" i="1"/>
  <c r="AN15" i="20"/>
  <c r="AM15" i="20" s="1"/>
  <c r="AY15" i="1" s="1"/>
  <c r="S15" i="20"/>
  <c r="C16" i="20"/>
  <c r="AU16" i="1" s="1"/>
  <c r="AE16" i="20"/>
  <c r="D16" i="20" s="1"/>
  <c r="AU148" i="18" l="1"/>
  <c r="AW15" i="20"/>
  <c r="AZ15" i="1"/>
  <c r="AU149" i="18" l="1"/>
  <c r="T15" i="20"/>
  <c r="U15" i="20" s="1"/>
  <c r="BA15" i="1" s="1"/>
  <c r="EF15" i="1" s="1"/>
  <c r="AO16" i="20"/>
  <c r="BL16" i="20" s="1"/>
  <c r="V15" i="20"/>
  <c r="AU150" i="18" l="1"/>
  <c r="BH16" i="20"/>
  <c r="BM16" i="20" s="1"/>
  <c r="BJ16" i="20"/>
  <c r="BO16" i="20"/>
  <c r="AS16" i="20"/>
  <c r="AU151" i="18" l="1"/>
  <c r="BN16" i="20"/>
  <c r="AH16" i="20"/>
  <c r="J16" i="20" s="1"/>
  <c r="AG16" i="20"/>
  <c r="I16" i="20" s="1"/>
  <c r="AF16" i="20"/>
  <c r="E16" i="20" s="1"/>
  <c r="F16" i="20" s="1"/>
  <c r="AT16" i="20" s="1"/>
  <c r="AY16" i="20"/>
  <c r="AI16" i="20" s="1"/>
  <c r="P16" i="20" s="1"/>
  <c r="AU152" i="18" l="1"/>
  <c r="AB17" i="20"/>
  <c r="Y17" i="20" s="1"/>
  <c r="AP18" i="20"/>
  <c r="AK16" i="20"/>
  <c r="AJ16" i="20"/>
  <c r="BG17" i="20"/>
  <c r="AU153" i="18" l="1"/>
  <c r="C17" i="20"/>
  <c r="AU17" i="1" s="1"/>
  <c r="F17" i="20"/>
  <c r="Q16" i="20"/>
  <c r="AB18" i="20" l="1"/>
  <c r="Y18" i="20" s="1"/>
  <c r="C18" i="20" s="1"/>
  <c r="AU18" i="1" s="1"/>
  <c r="AU154" i="18"/>
  <c r="AL16" i="20"/>
  <c r="R16" i="20"/>
  <c r="AP19" i="20"/>
  <c r="K16" i="20"/>
  <c r="AU155" i="18" l="1"/>
  <c r="AV16" i="20"/>
  <c r="AD17" i="20"/>
  <c r="AA17" i="20" s="1"/>
  <c r="BK17" i="20"/>
  <c r="AR18" i="20"/>
  <c r="B16" i="20"/>
  <c r="AT16" i="1" s="1"/>
  <c r="AQ18" i="20"/>
  <c r="AC17" i="20"/>
  <c r="Z17" i="20" s="1"/>
  <c r="AU16" i="20"/>
  <c r="W16" i="20"/>
  <c r="X16" i="20" s="1"/>
  <c r="BI17" i="20"/>
  <c r="AU156" i="18" l="1"/>
  <c r="O17" i="20"/>
  <c r="AW17" i="1" s="1"/>
  <c r="AX16" i="1"/>
  <c r="AN16" i="20"/>
  <c r="AM16" i="20" s="1"/>
  <c r="AY16" i="1" s="1"/>
  <c r="S16" i="20"/>
  <c r="H17" i="20"/>
  <c r="AV17" i="1" s="1"/>
  <c r="AG17" i="20"/>
  <c r="I17" i="20" s="1"/>
  <c r="AU157" i="18" l="1"/>
  <c r="AZ16" i="1"/>
  <c r="AW16" i="20"/>
  <c r="AU158" i="18" l="1"/>
  <c r="T16" i="20"/>
  <c r="U16" i="20" s="1"/>
  <c r="BA16" i="1" s="1"/>
  <c r="EF16" i="1" s="1"/>
  <c r="AO17" i="20"/>
  <c r="V16" i="20"/>
  <c r="BL17" i="20" l="1"/>
  <c r="AY17" i="20" s="1"/>
  <c r="AU159" i="18"/>
  <c r="BH17" i="20"/>
  <c r="AF17" i="20" s="1"/>
  <c r="E17" i="20" s="1"/>
  <c r="BJ17" i="20"/>
  <c r="BN17" i="20" s="1"/>
  <c r="AS17" i="20"/>
  <c r="BO17" i="20" l="1"/>
  <c r="AT17" i="20"/>
  <c r="AU160" i="18"/>
  <c r="BM17" i="20"/>
  <c r="AH17" i="20"/>
  <c r="J17" i="20" s="1"/>
  <c r="AE17" i="20"/>
  <c r="D17" i="20" s="1"/>
  <c r="AX17" i="20"/>
  <c r="AU161" i="18" l="1"/>
  <c r="BG18" i="20"/>
  <c r="AI17" i="20"/>
  <c r="P17" i="20" s="1"/>
  <c r="AK17" i="20" s="1"/>
  <c r="AJ17" i="20"/>
  <c r="AU162" i="18" l="1"/>
  <c r="Q17" i="20"/>
  <c r="AU163" i="18" l="1"/>
  <c r="R17" i="20"/>
  <c r="AR19" i="20" s="1"/>
  <c r="AL17" i="20"/>
  <c r="AD18" i="20" l="1"/>
  <c r="AA18" i="20" s="1"/>
  <c r="O18" i="20" s="1"/>
  <c r="AW18" i="1" s="1"/>
  <c r="BK18" i="20"/>
  <c r="AV17" i="20"/>
  <c r="K17" i="20"/>
  <c r="AY18" i="20" l="1"/>
  <c r="B17" i="20"/>
  <c r="AT17" i="1" s="1"/>
  <c r="W17" i="20"/>
  <c r="X17" i="20" s="1"/>
  <c r="AQ19" i="20"/>
  <c r="AC18" i="20"/>
  <c r="Z18" i="20" s="1"/>
  <c r="AU17" i="20"/>
  <c r="BI18" i="20"/>
  <c r="H18" i="20" l="1"/>
  <c r="AV18" i="1" s="1"/>
  <c r="AX17" i="1"/>
  <c r="S17" i="20"/>
  <c r="AN17" i="20"/>
  <c r="AM17" i="20" s="1"/>
  <c r="AY17" i="1" s="1"/>
  <c r="AZ17" i="1" l="1"/>
  <c r="AW17" i="20"/>
  <c r="AO18" i="20" s="1"/>
  <c r="BL18" i="20" s="1"/>
  <c r="BH18" i="20" l="1"/>
  <c r="AF18" i="20" s="1"/>
  <c r="E18" i="20" s="1"/>
  <c r="F18" i="20" s="1"/>
  <c r="BJ18" i="20"/>
  <c r="AH18" i="20" s="1"/>
  <c r="J18" i="20" s="1"/>
  <c r="K18" i="20" s="1"/>
  <c r="AU18" i="20" s="1"/>
  <c r="T17" i="20"/>
  <c r="U17" i="20" s="1"/>
  <c r="BA17" i="1" s="1"/>
  <c r="EF17" i="1" s="1"/>
  <c r="V17" i="20"/>
  <c r="AT18" i="20" l="1"/>
  <c r="AB19" i="20"/>
  <c r="Y19" i="20" s="1"/>
  <c r="C19" i="20" s="1"/>
  <c r="AU19" i="1" s="1"/>
  <c r="AP20" i="20"/>
  <c r="BN18" i="20"/>
  <c r="BO18" i="20"/>
  <c r="AS18" i="20"/>
  <c r="AC19" i="20"/>
  <c r="Z19" i="20" s="1"/>
  <c r="AQ20" i="20"/>
  <c r="BM18" i="20" l="1"/>
  <c r="H19" i="20"/>
  <c r="AV19" i="1" s="1"/>
  <c r="AH19" i="20"/>
  <c r="J19" i="20" s="1"/>
  <c r="AE18" i="20"/>
  <c r="D18" i="20" s="1"/>
  <c r="AX18" i="20"/>
  <c r="AG18" i="20"/>
  <c r="I18" i="20" s="1"/>
  <c r="F19" i="20"/>
  <c r="BG19" i="20" l="1"/>
  <c r="AI18" i="20"/>
  <c r="P18" i="20" s="1"/>
  <c r="AK18" i="20" s="1"/>
  <c r="AJ18" i="20"/>
  <c r="Q18" i="20" s="1"/>
  <c r="AL18" i="20" s="1"/>
  <c r="BI19" i="20"/>
  <c r="AP21" i="20"/>
  <c r="AB20" i="20"/>
  <c r="Y20" i="20" s="1"/>
  <c r="C20" i="20" l="1"/>
  <c r="AU20" i="1" s="1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AY19" i="20"/>
  <c r="O19" i="20"/>
  <c r="AW19" i="1" s="1"/>
  <c r="S18" i="20" l="1"/>
  <c r="AZ18" i="1" l="1"/>
  <c r="AW18" i="20"/>
  <c r="AO19" i="20" s="1"/>
  <c r="BL19" i="20" l="1"/>
  <c r="BH19" i="20"/>
  <c r="AE19" i="20" s="1"/>
  <c r="D19" i="20" s="1"/>
  <c r="BJ19" i="20"/>
  <c r="T18" i="20"/>
  <c r="U18" i="20" s="1"/>
  <c r="BA18" i="1" s="1"/>
  <c r="EF18" i="1" s="1"/>
  <c r="V18" i="20"/>
  <c r="AT19" i="20" l="1"/>
  <c r="BM19" i="20"/>
  <c r="BO19" i="20"/>
  <c r="BN19" i="20"/>
  <c r="AS19" i="20"/>
  <c r="AF19" i="20" l="1"/>
  <c r="E19" i="20" s="1"/>
  <c r="AG19" i="20"/>
  <c r="I19" i="20" s="1"/>
  <c r="AX19" i="20"/>
  <c r="AI19" i="20" s="1"/>
  <c r="P19" i="20" s="1"/>
  <c r="AK19" i="20" l="1"/>
  <c r="BG20" i="20"/>
  <c r="AJ19" i="20"/>
  <c r="Q19" i="20" s="1"/>
  <c r="AL19" i="20" s="1"/>
  <c r="R19" i="20"/>
  <c r="K19" i="20" l="1"/>
  <c r="B19" i="20"/>
  <c r="AT19" i="1" s="1"/>
  <c r="AR21" i="20"/>
  <c r="AV19" i="20"/>
  <c r="AD20" i="20"/>
  <c r="AA20" i="20" s="1"/>
  <c r="BK20" i="20"/>
  <c r="AX20" i="20" l="1"/>
  <c r="O20" i="20"/>
  <c r="AW20" i="1" s="1"/>
  <c r="W19" i="20"/>
  <c r="X19" i="20" s="1"/>
  <c r="AU19" i="20"/>
  <c r="AU20" i="20" s="1"/>
  <c r="AC20" i="20"/>
  <c r="Z20" i="20" s="1"/>
  <c r="AQ21" i="20"/>
  <c r="BI20" i="20"/>
  <c r="H20" i="20" l="1"/>
  <c r="AV20" i="1" s="1"/>
  <c r="AG20" i="20"/>
  <c r="I20" i="20" s="1"/>
  <c r="AX19" i="1"/>
  <c r="S19" i="20"/>
  <c r="AN19" i="20"/>
  <c r="AM19" i="20" s="1"/>
  <c r="AY19" i="1" s="1"/>
  <c r="K20" i="20" l="1"/>
  <c r="AZ19" i="1"/>
  <c r="AW19" i="20"/>
  <c r="T19" i="20" l="1"/>
  <c r="AO20" i="20"/>
  <c r="BL20" i="20" s="1"/>
  <c r="AQ22" i="20"/>
  <c r="AC21" i="20"/>
  <c r="Z21" i="20" s="1"/>
  <c r="U19" i="20"/>
  <c r="V19" i="20"/>
  <c r="BH20" i="20" l="1"/>
  <c r="BJ20" i="20"/>
  <c r="BN20" i="20" s="1"/>
  <c r="H21" i="20"/>
  <c r="AV21" i="1" s="1"/>
  <c r="AS20" i="20"/>
  <c r="BO20" i="20"/>
  <c r="BA19" i="1"/>
  <c r="BM20" i="20" l="1"/>
  <c r="AF20" i="20"/>
  <c r="E20" i="20" s="1"/>
  <c r="EF19" i="1"/>
  <c r="CL19" i="1"/>
  <c r="AH20" i="20"/>
  <c r="J20" i="20" s="1"/>
  <c r="AY20" i="20"/>
  <c r="AE20" i="20"/>
  <c r="D20" i="20" s="1"/>
  <c r="AI20" i="20" l="1"/>
  <c r="AJ20" i="20"/>
  <c r="Q20" i="20" s="1"/>
  <c r="AL20" i="20" s="1"/>
  <c r="BI21" i="20"/>
  <c r="P20" i="20" l="1"/>
  <c r="AK20" i="20" s="1"/>
  <c r="R20" i="20" l="1"/>
  <c r="BK21" i="20" s="1"/>
  <c r="AR22" i="20" l="1"/>
  <c r="AD21" i="20"/>
  <c r="AA21" i="20" s="1"/>
  <c r="AX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AO21" i="20" s="1"/>
  <c r="BL21" i="20" s="1"/>
  <c r="AZ20" i="1"/>
  <c r="BH21" i="20" l="1"/>
  <c r="BJ21" i="20"/>
  <c r="AG21" i="20" s="1"/>
  <c r="I21" i="20" s="1"/>
  <c r="K21" i="20" s="1"/>
  <c r="T20" i="20"/>
  <c r="U20" i="20" s="1"/>
  <c r="BA20" i="1" s="1"/>
  <c r="EF20" i="1" s="1"/>
  <c r="V20" i="20"/>
  <c r="AC22" i="20" l="1"/>
  <c r="Z22" i="20" s="1"/>
  <c r="AQ23" i="20"/>
  <c r="AS21" i="20"/>
  <c r="BO21" i="20"/>
  <c r="AH22" i="20" l="1"/>
  <c r="J22" i="20" s="1"/>
  <c r="H22" i="20"/>
  <c r="AV22" i="1" s="1"/>
  <c r="AH21" i="20"/>
  <c r="J21" i="20" s="1"/>
  <c r="BN21" i="20"/>
  <c r="AE21" i="20"/>
  <c r="D21" i="20" s="1"/>
  <c r="BM21" i="20"/>
  <c r="AY21" i="20"/>
  <c r="AU21" i="20"/>
  <c r="AJ21" i="20" l="1"/>
  <c r="Q21" i="20" s="1"/>
  <c r="AL21" i="20" s="1"/>
  <c r="BI22" i="20"/>
  <c r="AI21" i="20"/>
  <c r="P21" i="20" s="1"/>
  <c r="AK21" i="20" s="1"/>
  <c r="R21" i="20" l="1"/>
  <c r="BK22" i="20" s="1"/>
  <c r="AV21" i="20" l="1"/>
  <c r="AD22" i="20"/>
  <c r="AA22" i="20" s="1"/>
  <c r="AR23" i="20"/>
  <c r="AY22" i="20" l="1"/>
  <c r="O22" i="20"/>
  <c r="AW22" i="1" s="1"/>
  <c r="F21" i="20"/>
  <c r="AT21" i="20" s="1"/>
  <c r="AT22" i="20" s="1"/>
  <c r="B21" i="20" l="1"/>
  <c r="AT21" i="1" s="1"/>
  <c r="AB22" i="20"/>
  <c r="Y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W21" i="20" l="1"/>
  <c r="AZ21" i="1"/>
  <c r="T21" i="20" l="1"/>
  <c r="U21" i="20" s="1"/>
  <c r="BA21" i="1" s="1"/>
  <c r="EF21" i="1" s="1"/>
  <c r="AO22" i="20"/>
  <c r="BL22" i="20" s="1"/>
  <c r="V21" i="20"/>
  <c r="BH22" i="20" l="1"/>
  <c r="BJ22" i="20"/>
  <c r="BN22" i="20" s="1"/>
  <c r="AS22" i="20"/>
  <c r="BO22" i="20"/>
  <c r="BM22" i="20" l="1"/>
  <c r="AF22" i="20"/>
  <c r="E22" i="20" s="1"/>
  <c r="AX22" i="20"/>
  <c r="AJ22" i="20" s="1"/>
  <c r="Q22" i="20" s="1"/>
  <c r="AE22" i="20"/>
  <c r="D22" i="20" s="1"/>
  <c r="AG22" i="20"/>
  <c r="I22" i="20" s="1"/>
  <c r="AL22" i="20" l="1"/>
  <c r="AI22" i="20"/>
  <c r="P22" i="20" l="1"/>
  <c r="AK22" i="20" s="1"/>
  <c r="K22" i="20" l="1"/>
  <c r="R22" i="20"/>
  <c r="BK23" i="20" l="1"/>
  <c r="AD23" i="20"/>
  <c r="AA23" i="20" s="1"/>
  <c r="AR24" i="20"/>
  <c r="AV22" i="20"/>
  <c r="F22" i="20"/>
  <c r="B22" i="20"/>
  <c r="AQ24" i="20"/>
  <c r="AC23" i="20"/>
  <c r="Z23" i="20" s="1"/>
  <c r="AU22" i="20"/>
  <c r="BI23" i="20"/>
  <c r="W22" i="20" l="1"/>
  <c r="X22" i="20" s="1"/>
  <c r="AN22" i="20" s="1"/>
  <c r="AM22" i="20" s="1"/>
  <c r="AY22" i="1" s="1"/>
  <c r="AP24" i="20"/>
  <c r="AB23" i="20"/>
  <c r="Y23" i="20" s="1"/>
  <c r="BG23" i="20"/>
  <c r="AH23" i="20"/>
  <c r="H23" i="20"/>
  <c r="AV23" i="1" s="1"/>
  <c r="AY23" i="20"/>
  <c r="O23" i="20"/>
  <c r="AW23" i="1" s="1"/>
  <c r="AT22" i="1"/>
  <c r="S22" i="20" l="1"/>
  <c r="AZ22" i="1" s="1"/>
  <c r="AX22" i="1"/>
  <c r="J23" i="20"/>
  <c r="K23" i="20" s="1"/>
  <c r="C23" i="20"/>
  <c r="AU23" i="1" s="1"/>
  <c r="AW22" i="20" l="1"/>
  <c r="AO23" i="20" s="1"/>
  <c r="BL23" i="20" s="1"/>
  <c r="AQ25" i="20"/>
  <c r="AC24" i="20"/>
  <c r="Z24" i="20" s="1"/>
  <c r="H24" i="20" s="1"/>
  <c r="AV24" i="1" s="1"/>
  <c r="T22" i="20" l="1"/>
  <c r="U22" i="20" s="1"/>
  <c r="BA22" i="1" s="1"/>
  <c r="EF22" i="1" s="1"/>
  <c r="V22" i="20"/>
  <c r="BJ23" i="20"/>
  <c r="BN23" i="20" s="1"/>
  <c r="BH23" i="20"/>
  <c r="AF23" i="20" s="1"/>
  <c r="E23" i="20" s="1"/>
  <c r="F23" i="20"/>
  <c r="BO23" i="20"/>
  <c r="AS23" i="20"/>
  <c r="AT23" i="20" l="1"/>
  <c r="BM23" i="20"/>
  <c r="AG23" i="20"/>
  <c r="I23" i="20" s="1"/>
  <c r="AX23" i="20"/>
  <c r="AJ23" i="20" s="1"/>
  <c r="Q23" i="20" s="1"/>
  <c r="AL23" i="20" s="1"/>
  <c r="AU23" i="20"/>
  <c r="AE23" i="20"/>
  <c r="D23" i="20" s="1"/>
  <c r="AP25" i="20"/>
  <c r="AB24" i="20"/>
  <c r="Y24" i="20" s="1"/>
  <c r="AE24" i="20" l="1"/>
  <c r="D24" i="20" s="1"/>
  <c r="C24" i="20"/>
  <c r="AU24" i="1" s="1"/>
  <c r="AI23" i="20"/>
  <c r="P23" i="20" s="1"/>
  <c r="AK23" i="20" s="1"/>
  <c r="BG24" i="20"/>
  <c r="BI24" i="20"/>
  <c r="R23" i="20" l="1"/>
  <c r="BK24" i="20" s="1"/>
  <c r="AD24" i="20" l="1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AX24" i="20"/>
  <c r="O24" i="20"/>
  <c r="AW24" i="1" s="1"/>
  <c r="AT23" i="1" l="1"/>
  <c r="AW23" i="20"/>
  <c r="AO24" i="20" s="1"/>
  <c r="BL24" i="20" s="1"/>
  <c r="AZ23" i="1"/>
  <c r="BH24" i="20" l="1"/>
  <c r="BJ24" i="20"/>
  <c r="AH24" i="20" s="1"/>
  <c r="J24" i="20" s="1"/>
  <c r="K24" i="20" s="1"/>
  <c r="T23" i="20"/>
  <c r="U23" i="20" s="1"/>
  <c r="BA23" i="1" s="1"/>
  <c r="EF23" i="1" s="1"/>
  <c r="V23" i="20"/>
  <c r="AQ26" i="20" l="1"/>
  <c r="AC25" i="20"/>
  <c r="Z25" i="20" s="1"/>
  <c r="AS24" i="20"/>
  <c r="BM24" i="20"/>
  <c r="BN24" i="20"/>
  <c r="BO24" i="20"/>
  <c r="H25" i="20" l="1"/>
  <c r="AV25" i="1" s="1"/>
  <c r="AG24" i="20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O25" i="20" l="1"/>
  <c r="AW25" i="1" s="1"/>
  <c r="B24" i="20"/>
  <c r="F24" i="20"/>
  <c r="AT24" i="20" s="1"/>
  <c r="AT25" i="20" s="1"/>
  <c r="W24" i="20" l="1"/>
  <c r="X24" i="20" s="1"/>
  <c r="AB25" i="20"/>
  <c r="Y25" i="20" s="1"/>
  <c r="AP26" i="20"/>
  <c r="BG25" i="20"/>
  <c r="AT24" i="1"/>
  <c r="C25" i="20" l="1"/>
  <c r="AU25" i="1" s="1"/>
  <c r="AX24" i="1"/>
  <c r="AN24" i="20"/>
  <c r="AM24" i="20" s="1"/>
  <c r="AY24" i="1" s="1"/>
  <c r="S24" i="20"/>
  <c r="AZ24" i="1" l="1"/>
  <c r="AW24" i="20"/>
  <c r="AO25" i="20" l="1"/>
  <c r="BL25" i="20" s="1"/>
  <c r="AX25" i="20" s="1"/>
  <c r="T24" i="20"/>
  <c r="U24" i="20" s="1"/>
  <c r="BA24" i="1" s="1"/>
  <c r="V24" i="20"/>
  <c r="EF24" i="1" l="1"/>
  <c r="CL24" i="1"/>
  <c r="BH25" i="20"/>
  <c r="BJ25" i="20"/>
  <c r="AH25" i="20" s="1"/>
  <c r="J25" i="20" s="1"/>
  <c r="K25" i="20" s="1"/>
  <c r="AS25" i="20"/>
  <c r="BO25" i="20"/>
  <c r="AC26" i="20" l="1"/>
  <c r="Z26" i="20" s="1"/>
  <c r="AQ27" i="20"/>
  <c r="BM25" i="20"/>
  <c r="AE25" i="20"/>
  <c r="D25" i="20" s="1"/>
  <c r="AU25" i="20"/>
  <c r="BN25" i="20"/>
  <c r="AY25" i="20"/>
  <c r="AI25" i="20" s="1"/>
  <c r="P25" i="20" s="1"/>
  <c r="AG25" i="20"/>
  <c r="I25" i="20" s="1"/>
  <c r="AF25" i="20"/>
  <c r="E25" i="20" s="1"/>
  <c r="H26" i="20" l="1"/>
  <c r="AV26" i="1" s="1"/>
  <c r="AH26" i="20"/>
  <c r="J26" i="20" s="1"/>
  <c r="AK25" i="20"/>
  <c r="AJ25" i="20"/>
  <c r="Q25" i="20" s="1"/>
  <c r="AL25" i="20" s="1"/>
  <c r="BI26" i="20"/>
  <c r="R25" i="20" l="1"/>
  <c r="AV25" i="20" s="1"/>
  <c r="AD26" i="20" l="1"/>
  <c r="AA26" i="20" s="1"/>
  <c r="AR27" i="20"/>
  <c r="BK26" i="20"/>
  <c r="F25" i="20"/>
  <c r="B25" i="20"/>
  <c r="AT25" i="1" l="1"/>
  <c r="U25" i="20"/>
  <c r="BA25" i="1" s="1"/>
  <c r="EF25" i="1" s="1"/>
  <c r="AB26" i="20"/>
  <c r="Y26" i="20" s="1"/>
  <c r="AP27" i="20"/>
  <c r="BG26" i="20"/>
  <c r="W25" i="20"/>
  <c r="X25" i="20" s="1"/>
  <c r="AX26" i="20"/>
  <c r="O26" i="20"/>
  <c r="AW26" i="1" s="1"/>
  <c r="C26" i="20" l="1"/>
  <c r="AU26" i="1" s="1"/>
  <c r="AE26" i="20"/>
  <c r="D26" i="20" s="1"/>
  <c r="S25" i="20"/>
  <c r="AX25" i="1"/>
  <c r="AN25" i="20"/>
  <c r="AM25" i="20" s="1"/>
  <c r="AY25" i="1" s="1"/>
  <c r="AW25" i="20" l="1"/>
  <c r="AZ25" i="1"/>
  <c r="T25" i="20" l="1"/>
  <c r="AO26" i="20"/>
  <c r="BL26" i="20" s="1"/>
  <c r="F26" i="20"/>
  <c r="V25" i="20"/>
  <c r="BH26" i="20" l="1"/>
  <c r="BM26" i="20" s="1"/>
  <c r="BJ26" i="20"/>
  <c r="BN26" i="20" s="1"/>
  <c r="BO26" i="20"/>
  <c r="AS26" i="20"/>
  <c r="AB27" i="20"/>
  <c r="Y27" i="20" s="1"/>
  <c r="AP28" i="20"/>
  <c r="AT26" i="20" l="1"/>
  <c r="AF27" i="20"/>
  <c r="E27" i="20" s="1"/>
  <c r="C27" i="20"/>
  <c r="AU27" i="1" s="1"/>
  <c r="AG26" i="20"/>
  <c r="I26" i="20" s="1"/>
  <c r="AY26" i="20"/>
  <c r="AI26" i="20" s="1"/>
  <c r="P26" i="20" s="1"/>
  <c r="AF26" i="20"/>
  <c r="E26" i="20" s="1"/>
  <c r="AK26" i="20" l="1"/>
  <c r="R26" i="20"/>
  <c r="AJ26" i="20"/>
  <c r="Q26" i="20" s="1"/>
  <c r="AL26" i="20" s="1"/>
  <c r="BG27" i="20"/>
  <c r="BK27" i="20" l="1"/>
  <c r="AD27" i="20"/>
  <c r="AA27" i="20" s="1"/>
  <c r="AR28" i="20"/>
  <c r="AV26" i="20"/>
  <c r="AY27" i="20" l="1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AG27" i="20" l="1"/>
  <c r="I27" i="20" s="1"/>
  <c r="H27" i="20"/>
  <c r="AV27" i="1" s="1"/>
  <c r="AN26" i="20"/>
  <c r="AM26" i="20" s="1"/>
  <c r="AY26" i="1" s="1"/>
  <c r="AX26" i="1"/>
  <c r="S26" i="20"/>
  <c r="AZ26" i="1" l="1"/>
  <c r="AW26" i="20"/>
  <c r="AO27" i="20" s="1"/>
  <c r="BL27" i="20" s="1"/>
  <c r="K27" i="20"/>
  <c r="BH27" i="20" l="1"/>
  <c r="BJ27" i="20"/>
  <c r="T26" i="20"/>
  <c r="U26" i="20" s="1"/>
  <c r="BA26" i="1" s="1"/>
  <c r="EF26" i="1" s="1"/>
  <c r="AQ29" i="20"/>
  <c r="AC28" i="20"/>
  <c r="Z28" i="20" s="1"/>
  <c r="V26" i="20"/>
  <c r="H28" i="20" l="1"/>
  <c r="AV28" i="1" s="1"/>
  <c r="AG28" i="20"/>
  <c r="I28" i="20" s="1"/>
  <c r="BO27" i="20"/>
  <c r="BN27" i="20"/>
  <c r="BM27" i="20"/>
  <c r="AS27" i="20"/>
  <c r="AE27" i="20" l="1"/>
  <c r="D27" i="20" s="1"/>
  <c r="AH27" i="20"/>
  <c r="J27" i="20" s="1"/>
  <c r="AU27" i="20"/>
  <c r="AX27" i="20"/>
  <c r="K28" i="20"/>
  <c r="AC29" i="20" l="1"/>
  <c r="Z29" i="20" s="1"/>
  <c r="AQ30" i="20"/>
  <c r="AJ27" i="20"/>
  <c r="Q27" i="20" s="1"/>
  <c r="AL27" i="20" s="1"/>
  <c r="BI28" i="20"/>
  <c r="AI27" i="20"/>
  <c r="P27" i="20" l="1"/>
  <c r="AK27" i="20" s="1"/>
  <c r="AH29" i="20"/>
  <c r="J29" i="20" s="1"/>
  <c r="H29" i="20"/>
  <c r="AV29" i="1" s="1"/>
  <c r="R27" i="20"/>
  <c r="AD28" i="20" l="1"/>
  <c r="AA28" i="20" s="1"/>
  <c r="AR29" i="20"/>
  <c r="AV27" i="20"/>
  <c r="AV28" i="20" s="1"/>
  <c r="BK28" i="20"/>
  <c r="AY28" i="20" l="1"/>
  <c r="O28" i="20"/>
  <c r="AW28" i="1" s="1"/>
  <c r="B27" i="20"/>
  <c r="F27" i="20"/>
  <c r="AT27" i="20" s="1"/>
  <c r="AT28" i="20" s="1"/>
  <c r="AP29" i="20" l="1"/>
  <c r="AB28" i="20"/>
  <c r="Y28" i="20" s="1"/>
  <c r="W27" i="20"/>
  <c r="X27" i="20" s="1"/>
  <c r="BG28" i="20"/>
  <c r="AT27" i="1"/>
  <c r="AN27" i="20" l="1"/>
  <c r="AM27" i="20" s="1"/>
  <c r="AY27" i="1" s="1"/>
  <c r="S27" i="20"/>
  <c r="AX27" i="1"/>
  <c r="AF28" i="20"/>
  <c r="E28" i="20" s="1"/>
  <c r="C28" i="20"/>
  <c r="AU28" i="1" s="1"/>
  <c r="AW27" i="20" l="1"/>
  <c r="AZ27" i="1"/>
  <c r="T27" i="20" l="1"/>
  <c r="U27" i="20" s="1"/>
  <c r="AO28" i="20"/>
  <c r="BL28" i="20" s="1"/>
  <c r="V27" i="20"/>
  <c r="BH28" i="20" l="1"/>
  <c r="BM28" i="20" s="1"/>
  <c r="BJ28" i="20"/>
  <c r="BA27" i="1"/>
  <c r="EF27" i="1" s="1"/>
  <c r="BO28" i="20"/>
  <c r="AS28" i="20"/>
  <c r="AU28" i="20" l="1"/>
  <c r="BN28" i="20"/>
  <c r="AE28" i="20"/>
  <c r="D28" i="20" s="1"/>
  <c r="AX28" i="20"/>
  <c r="AH28" i="20"/>
  <c r="J28" i="20" s="1"/>
  <c r="BI29" i="20" l="1"/>
  <c r="AJ28" i="20"/>
  <c r="Q28" i="20" s="1"/>
  <c r="AL28" i="20" s="1"/>
  <c r="AI28" i="20"/>
  <c r="P28" i="20" s="1"/>
  <c r="AK28" i="20" s="1"/>
  <c r="R28" i="20" l="1"/>
  <c r="B28" i="20" l="1"/>
  <c r="F28" i="20"/>
  <c r="AD29" i="20"/>
  <c r="AA29" i="20" s="1"/>
  <c r="AR30" i="20"/>
  <c r="BK29" i="20"/>
  <c r="W28" i="20" l="1"/>
  <c r="X28" i="20" s="1"/>
  <c r="AB29" i="20"/>
  <c r="Y29" i="20" s="1"/>
  <c r="AP30" i="20"/>
  <c r="BG29" i="20"/>
  <c r="AT28" i="1"/>
  <c r="AY29" i="20"/>
  <c r="O29" i="20"/>
  <c r="AW29" i="1" s="1"/>
  <c r="AF29" i="20" l="1"/>
  <c r="E29" i="20" s="1"/>
  <c r="C29" i="20"/>
  <c r="AU29" i="1" s="1"/>
  <c r="AN28" i="20"/>
  <c r="AM28" i="20" s="1"/>
  <c r="AX28" i="1"/>
  <c r="S28" i="20"/>
  <c r="AM4" i="20" l="1"/>
  <c r="AY28" i="1"/>
  <c r="AW28" i="20"/>
  <c r="AO29" i="20" s="1"/>
  <c r="BL29" i="20" s="1"/>
  <c r="AZ28" i="1"/>
  <c r="BH29" i="20" l="1"/>
  <c r="BJ29" i="20"/>
  <c r="T28" i="20"/>
  <c r="U28" i="20" s="1"/>
  <c r="BA28" i="1" s="1"/>
  <c r="EF28" i="1" s="1"/>
  <c r="V28" i="20"/>
  <c r="BM29" i="20" l="1"/>
  <c r="BO29" i="20"/>
  <c r="BN29" i="20"/>
  <c r="AS29" i="20"/>
  <c r="AG29" i="20" l="1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T29" i="20" s="1"/>
  <c r="AT30" i="20" s="1"/>
  <c r="AP31" i="20" l="1"/>
  <c r="AB30" i="20"/>
  <c r="Y30" i="20" s="1"/>
  <c r="AC30" i="20"/>
  <c r="Z30" i="20" s="1"/>
  <c r="AQ31" i="20"/>
  <c r="AI29" i="20"/>
  <c r="BG30" i="20"/>
  <c r="BI30" i="20"/>
  <c r="AH30" i="20" l="1"/>
  <c r="J30" i="20" s="1"/>
  <c r="H30" i="20"/>
  <c r="AV30" i="1" s="1"/>
  <c r="C30" i="20"/>
  <c r="AU30" i="1" s="1"/>
  <c r="AF30" i="20"/>
  <c r="E30" i="20" s="1"/>
  <c r="P29" i="20"/>
  <c r="AK29" i="20" l="1"/>
  <c r="B29" i="20" s="1"/>
  <c r="R29" i="20"/>
  <c r="AT29" i="1" l="1"/>
  <c r="AR31" i="20"/>
  <c r="AD30" i="20"/>
  <c r="AA30" i="20" s="1"/>
  <c r="W29" i="20"/>
  <c r="X29" i="20" s="1"/>
  <c r="AV29" i="20"/>
  <c r="AV30" i="20" s="1"/>
  <c r="BK30" i="20"/>
  <c r="O30" i="20" l="1"/>
  <c r="AW30" i="1" s="1"/>
  <c r="AY30" i="20"/>
  <c r="AN29" i="20"/>
  <c r="AM29" i="20" s="1"/>
  <c r="AY29" i="1" s="1"/>
  <c r="AX29" i="1"/>
  <c r="S29" i="20"/>
  <c r="AZ29" i="1" l="1"/>
  <c r="AW29" i="20"/>
  <c r="AO30" i="20" s="1"/>
  <c r="BL30" i="20" s="1"/>
  <c r="BH30" i="20" l="1"/>
  <c r="BJ30" i="20"/>
  <c r="V29" i="20"/>
  <c r="T29" i="20"/>
  <c r="U29" i="20" s="1"/>
  <c r="BA29" i="1" s="1"/>
  <c r="CL29" i="1" s="1"/>
  <c r="EF29" i="1" l="1"/>
  <c r="AS30" i="20"/>
  <c r="BO30" i="20" l="1"/>
  <c r="AX30" i="20"/>
  <c r="AJ30" i="20" s="1"/>
  <c r="Q30" i="20" s="1"/>
  <c r="AL30" i="20" s="1"/>
  <c r="BN30" i="20"/>
  <c r="AG30" i="20"/>
  <c r="BM30" i="20"/>
  <c r="AE30" i="20"/>
  <c r="D30" i="20" l="1"/>
  <c r="F30" i="20" s="1"/>
  <c r="AI30" i="20"/>
  <c r="I30" i="20"/>
  <c r="K30" i="20" s="1"/>
  <c r="AB31" i="20" l="1"/>
  <c r="Y31" i="20" s="1"/>
  <c r="AP32" i="20"/>
  <c r="AQ32" i="20"/>
  <c r="AC31" i="20"/>
  <c r="Z31" i="20" s="1"/>
  <c r="AU30" i="20"/>
  <c r="AU31" i="20" s="1"/>
  <c r="BG31" i="20"/>
  <c r="BI31" i="20"/>
  <c r="P30" i="20"/>
  <c r="R30" i="20" s="1"/>
  <c r="BK31" i="20" s="1"/>
  <c r="AK30" i="20" l="1"/>
  <c r="B30" i="20" s="1"/>
  <c r="AT30" i="1" s="1"/>
  <c r="AH31" i="20"/>
  <c r="J31" i="20" s="1"/>
  <c r="H31" i="20"/>
  <c r="AV31" i="1" s="1"/>
  <c r="AD31" i="20"/>
  <c r="AA31" i="20" s="1"/>
  <c r="AR32" i="20"/>
  <c r="W30" i="20"/>
  <c r="X30" i="20" s="1"/>
  <c r="C31" i="20"/>
  <c r="AU31" i="1" s="1"/>
  <c r="AF31" i="20"/>
  <c r="E31" i="20" s="1"/>
  <c r="AN30" i="20" l="1"/>
  <c r="AM30" i="20" s="1"/>
  <c r="AY30" i="1" s="1"/>
  <c r="S30" i="20"/>
  <c r="AX30" i="1"/>
  <c r="O31" i="20"/>
  <c r="AW31" i="1" s="1"/>
  <c r="AY31" i="20"/>
  <c r="AZ30" i="1" l="1"/>
  <c r="AW30" i="20"/>
  <c r="T30" i="20" s="1"/>
  <c r="U30" i="20" s="1"/>
  <c r="BA30" i="1" s="1"/>
  <c r="EF30" i="1" s="1"/>
  <c r="AO31" i="20" l="1"/>
  <c r="V30" i="20"/>
  <c r="BL31" i="20" l="1"/>
  <c r="AS31" i="20"/>
  <c r="BH31" i="20"/>
  <c r="T31" i="20"/>
  <c r="BJ31" i="20"/>
  <c r="BN31" i="20" l="1"/>
  <c r="AG31" i="20"/>
  <c r="BM31" i="20"/>
  <c r="AE31" i="20"/>
  <c r="AX31" i="20"/>
  <c r="AJ31" i="20" s="1"/>
  <c r="Q31" i="20" s="1"/>
  <c r="AL31" i="20" s="1"/>
  <c r="BO31" i="20"/>
  <c r="D31" i="20" l="1"/>
  <c r="AI31" i="20"/>
  <c r="I31" i="20"/>
  <c r="K31" i="20" s="1"/>
  <c r="BI32" i="20" s="1"/>
  <c r="P31" i="20" l="1"/>
  <c r="R31" i="20" s="1"/>
  <c r="BK32" i="20" s="1"/>
  <c r="AC32" i="20"/>
  <c r="Z32" i="20" s="1"/>
  <c r="AQ33" i="20"/>
  <c r="F31" i="20"/>
  <c r="AT31" i="20" s="1"/>
  <c r="AK31" i="20" l="1"/>
  <c r="B31" i="20" s="1"/>
  <c r="AT31" i="1" s="1"/>
  <c r="AB32" i="20"/>
  <c r="Y32" i="20" s="1"/>
  <c r="AP33" i="20"/>
  <c r="BG32" i="20"/>
  <c r="AH32" i="20"/>
  <c r="J32" i="20" s="1"/>
  <c r="K32" i="20" s="1"/>
  <c r="H32" i="20"/>
  <c r="AV32" i="1" s="1"/>
  <c r="AR33" i="20"/>
  <c r="AD32" i="20"/>
  <c r="AA32" i="20" s="1"/>
  <c r="W31" i="20"/>
  <c r="X31" i="20" s="1"/>
  <c r="AV31" i="20"/>
  <c r="AQ34" i="20" l="1"/>
  <c r="AC33" i="20"/>
  <c r="Z33" i="20" s="1"/>
  <c r="C32" i="20"/>
  <c r="AU32" i="1" s="1"/>
  <c r="O32" i="20"/>
  <c r="AW32" i="1" s="1"/>
  <c r="AN31" i="20"/>
  <c r="AM31" i="20" s="1"/>
  <c r="AY31" i="1" s="1"/>
  <c r="S31" i="20"/>
  <c r="AX31" i="1"/>
  <c r="AH33" i="20" l="1"/>
  <c r="J33" i="20" s="1"/>
  <c r="K33" i="20" s="1"/>
  <c r="H33" i="20"/>
  <c r="AV33" i="1" s="1"/>
  <c r="AZ31" i="1"/>
  <c r="AW31" i="20"/>
  <c r="U31" i="20"/>
  <c r="BA31" i="1" s="1"/>
  <c r="EF31" i="1" s="1"/>
  <c r="AO32" i="20" l="1"/>
  <c r="V31" i="20"/>
  <c r="AC34" i="20"/>
  <c r="Z34" i="20" s="1"/>
  <c r="H34" i="20" s="1"/>
  <c r="AV34" i="1" s="1"/>
  <c r="AQ35" i="20"/>
  <c r="AS32" i="20" l="1"/>
  <c r="BJ32" i="20"/>
  <c r="BH32" i="20"/>
  <c r="AF32" i="20" s="1"/>
  <c r="E32" i="20" s="1"/>
  <c r="F32" i="20" s="1"/>
  <c r="BL32" i="20"/>
  <c r="AY32" i="20" s="1"/>
  <c r="AT32" i="20" l="1"/>
  <c r="AB33" i="20"/>
  <c r="Y33" i="20" s="1"/>
  <c r="AP34" i="20"/>
  <c r="BM32" i="20"/>
  <c r="AE32" i="20"/>
  <c r="AU32" i="20"/>
  <c r="BN32" i="20"/>
  <c r="AG32" i="20"/>
  <c r="AX32" i="20"/>
  <c r="AJ32" i="20" s="1"/>
  <c r="Q32" i="20" s="1"/>
  <c r="BO32" i="20"/>
  <c r="C33" i="20" l="1"/>
  <c r="AU33" i="1" s="1"/>
  <c r="AE33" i="20"/>
  <c r="D33" i="20" s="1"/>
  <c r="R32" i="20"/>
  <c r="AL32" i="20"/>
  <c r="BI33" i="20"/>
  <c r="I32" i="20"/>
  <c r="BG33" i="20"/>
  <c r="D32" i="20"/>
  <c r="AI32" i="20"/>
  <c r="P32" i="20" l="1"/>
  <c r="AK32" i="20" s="1"/>
  <c r="B32" i="20" s="1"/>
  <c r="AT32" i="1" s="1"/>
  <c r="BK33" i="20"/>
  <c r="AV32" i="20"/>
  <c r="AD33" i="20"/>
  <c r="AA33" i="20" s="1"/>
  <c r="AR34" i="20"/>
  <c r="W32" i="20"/>
  <c r="X32" i="20" s="1"/>
  <c r="S32" i="20" l="1"/>
  <c r="AN32" i="20"/>
  <c r="AM32" i="20" s="1"/>
  <c r="AY32" i="1" s="1"/>
  <c r="AX32" i="1"/>
  <c r="O33" i="20"/>
  <c r="AW33" i="1" s="1"/>
  <c r="AX33" i="20"/>
  <c r="AZ32" i="1" l="1"/>
  <c r="AW32" i="20"/>
  <c r="T32" i="20" s="1"/>
  <c r="U32" i="20" s="1"/>
  <c r="BA32" i="1" s="1"/>
  <c r="EF32" i="1" s="1"/>
  <c r="V32" i="20" l="1"/>
  <c r="AO33" i="20"/>
  <c r="BH33" i="20" l="1"/>
  <c r="AS33" i="20"/>
  <c r="BL33" i="20"/>
  <c r="BJ33" i="20"/>
  <c r="AU33" i="20" l="1"/>
  <c r="AG33" i="20"/>
  <c r="BN33" i="20"/>
  <c r="BO33" i="20"/>
  <c r="AY33" i="20"/>
  <c r="AI33" i="20" s="1"/>
  <c r="BM33" i="20"/>
  <c r="AF33" i="20"/>
  <c r="AJ33" i="20" l="1"/>
  <c r="Q33" i="20" s="1"/>
  <c r="R33" i="20" s="1"/>
  <c r="BK34" i="20" s="1"/>
  <c r="E33" i="20"/>
  <c r="P33" i="20"/>
  <c r="BI34" i="20"/>
  <c r="I33" i="20"/>
  <c r="AK33" i="20" s="1"/>
  <c r="AL33" i="20" l="1"/>
  <c r="B33" i="20" s="1"/>
  <c r="AT33" i="1" s="1"/>
  <c r="F33" i="20"/>
  <c r="AD34" i="20"/>
  <c r="AA34" i="20" s="1"/>
  <c r="AR35" i="20"/>
  <c r="AV33" i="20"/>
  <c r="W33" i="20" l="1"/>
  <c r="X33" i="20" s="1"/>
  <c r="AN33" i="20" s="1"/>
  <c r="AM33" i="20" s="1"/>
  <c r="AY33" i="1" s="1"/>
  <c r="AT33" i="20"/>
  <c r="AX33" i="1"/>
  <c r="O34" i="20"/>
  <c r="AW34" i="1" s="1"/>
  <c r="AP35" i="20"/>
  <c r="BG34" i="20"/>
  <c r="AB34" i="20"/>
  <c r="Y34" i="20" s="1"/>
  <c r="S33" i="20" l="1"/>
  <c r="AW33" i="20" s="1"/>
  <c r="T33" i="20" s="1"/>
  <c r="U33" i="20" s="1"/>
  <c r="BA33" i="1" s="1"/>
  <c r="EF33" i="1" s="1"/>
  <c r="C34" i="20"/>
  <c r="AU34" i="1" s="1"/>
  <c r="AZ33" i="1" l="1"/>
  <c r="AO34" i="20"/>
  <c r="V33" i="20"/>
  <c r="BH34" i="20" l="1"/>
  <c r="AE34" i="20" s="1"/>
  <c r="D34" i="20" s="1"/>
  <c r="F34" i="20" s="1"/>
  <c r="AT34" i="20" s="1"/>
  <c r="BJ34" i="20"/>
  <c r="AH34" i="20" s="1"/>
  <c r="J34" i="20" s="1"/>
  <c r="BL34" i="20"/>
  <c r="AX34" i="20" s="1"/>
  <c r="AS34" i="20"/>
  <c r="AP36" i="20" l="1"/>
  <c r="AB35" i="20"/>
  <c r="Y35" i="20" s="1"/>
  <c r="C35" i="20" s="1"/>
  <c r="AU35" i="1" s="1"/>
  <c r="BM34" i="20"/>
  <c r="AF34" i="20"/>
  <c r="BO34" i="20"/>
  <c r="AY34" i="20"/>
  <c r="AI34" i="20" s="1"/>
  <c r="BN34" i="20"/>
  <c r="AG34" i="20"/>
  <c r="AF35" i="20" l="1"/>
  <c r="E35" i="20" s="1"/>
  <c r="F35" i="20" s="1"/>
  <c r="AP37" i="20" s="1"/>
  <c r="P34" i="20"/>
  <c r="R34" i="20" s="1"/>
  <c r="AV34" i="20" s="1"/>
  <c r="E34" i="20"/>
  <c r="AJ34" i="20"/>
  <c r="Q34" i="20" s="1"/>
  <c r="BG35" i="20"/>
  <c r="I34" i="20"/>
  <c r="AB36" i="20" l="1"/>
  <c r="Y36" i="20" s="1"/>
  <c r="C36" i="20" s="1"/>
  <c r="AU36" i="1" s="1"/>
  <c r="BK35" i="20"/>
  <c r="AL34" i="20"/>
  <c r="AF36" i="20"/>
  <c r="E36" i="20" s="1"/>
  <c r="AK34" i="20"/>
  <c r="K34" i="20"/>
  <c r="AR36" i="20"/>
  <c r="AD35" i="20"/>
  <c r="AA35" i="20" s="1"/>
  <c r="AC35" i="20" l="1"/>
  <c r="Z35" i="20" s="1"/>
  <c r="AQ36" i="20"/>
  <c r="AU34" i="20"/>
  <c r="BI35" i="20"/>
  <c r="W34" i="20"/>
  <c r="X34" i="20" s="1"/>
  <c r="AY35" i="20"/>
  <c r="O35" i="20"/>
  <c r="AW35" i="1" s="1"/>
  <c r="B34" i="20"/>
  <c r="AT34" i="1" s="1"/>
  <c r="AN34" i="20" l="1"/>
  <c r="AM34" i="20" s="1"/>
  <c r="AY34" i="1" s="1"/>
  <c r="AX34" i="1"/>
  <c r="S34" i="20"/>
  <c r="AG35" i="20"/>
  <c r="H35" i="20"/>
  <c r="AV35" i="1" s="1"/>
  <c r="AZ34" i="1" l="1"/>
  <c r="AW34" i="20"/>
  <c r="T34" i="20" s="1"/>
  <c r="U34" i="20" s="1"/>
  <c r="BA34" i="1" s="1"/>
  <c r="CL34" i="1" s="1"/>
  <c r="I35" i="20"/>
  <c r="EF34" i="1" l="1"/>
  <c r="AO35" i="20"/>
  <c r="V34" i="20"/>
  <c r="BL35" i="20" l="1"/>
  <c r="BJ35" i="20"/>
  <c r="AS35" i="20"/>
  <c r="BH35" i="20"/>
  <c r="AT35" i="20" s="1"/>
  <c r="AT36" i="20" s="1"/>
  <c r="AT37" i="20" s="1"/>
  <c r="AT38" i="20" s="1"/>
  <c r="AT39" i="20" s="1"/>
  <c r="AT40" i="20" s="1"/>
  <c r="AT41" i="20" s="1"/>
  <c r="AT42" i="20" s="1"/>
  <c r="AT43" i="20" s="1"/>
  <c r="AT44" i="20" s="1"/>
  <c r="AT45" i="20" s="1"/>
  <c r="AT46" i="20" s="1"/>
  <c r="AT47" i="20" s="1"/>
  <c r="AT48" i="20" s="1"/>
  <c r="AT49" i="20" s="1"/>
  <c r="AT50" i="20" s="1"/>
  <c r="AT51" i="20" s="1"/>
  <c r="AT52" i="20" s="1"/>
  <c r="AT53" i="20" s="1"/>
  <c r="AT54" i="20" s="1"/>
  <c r="AT55" i="20" s="1"/>
  <c r="AT56" i="20" s="1"/>
  <c r="AT57" i="20" s="1"/>
  <c r="AT58" i="20" s="1"/>
  <c r="AT59" i="20" s="1"/>
  <c r="AT60" i="20" s="1"/>
  <c r="AT61" i="20" s="1"/>
  <c r="AT62" i="20" s="1"/>
  <c r="AT63" i="20" s="1"/>
  <c r="AT64" i="20" s="1"/>
  <c r="AT65" i="20" s="1"/>
  <c r="AT66" i="20" s="1"/>
  <c r="AT67" i="20" s="1"/>
  <c r="AT68" i="20" s="1"/>
  <c r="AT69" i="20" s="1"/>
  <c r="AT70" i="20" s="1"/>
  <c r="AT71" i="20" s="1"/>
  <c r="AT72" i="20" s="1"/>
  <c r="AT73" i="20" s="1"/>
  <c r="AT74" i="20" s="1"/>
  <c r="AT75" i="20" s="1"/>
  <c r="AT76" i="20" s="1"/>
  <c r="AT77" i="20" s="1"/>
  <c r="AT78" i="20" s="1"/>
  <c r="AT79" i="20" s="1"/>
  <c r="AT80" i="20" s="1"/>
  <c r="AT81" i="20" s="1"/>
  <c r="AT82" i="20" s="1"/>
  <c r="AT83" i="20" s="1"/>
  <c r="AT84" i="20" s="1"/>
  <c r="AT85" i="20" s="1"/>
  <c r="AT86" i="20" s="1"/>
  <c r="AT87" i="20" s="1"/>
  <c r="AT88" i="20" s="1"/>
  <c r="AT89" i="20" s="1"/>
  <c r="AT90" i="20" s="1"/>
  <c r="AT91" i="20" s="1"/>
  <c r="AT92" i="20" s="1"/>
  <c r="AT93" i="20" s="1"/>
  <c r="AT94" i="20" s="1"/>
  <c r="AT95" i="20" s="1"/>
  <c r="AT96" i="20" s="1"/>
  <c r="AT97" i="20" s="1"/>
  <c r="AT98" i="20" s="1"/>
  <c r="AT99" i="20" s="1"/>
  <c r="AT100" i="20" s="1"/>
  <c r="AT101" i="20" s="1"/>
  <c r="AT102" i="20" s="1"/>
  <c r="AT103" i="20" s="1"/>
  <c r="AT104" i="20" s="1"/>
  <c r="AT105" i="20" s="1"/>
  <c r="AT106" i="20" s="1"/>
  <c r="AT107" i="20" s="1"/>
  <c r="AT108" i="20" s="1"/>
  <c r="AT109" i="20" s="1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M35" i="20" l="1"/>
  <c r="AE35" i="20"/>
  <c r="BN35" i="20"/>
  <c r="AH35" i="20"/>
  <c r="BO35" i="20"/>
  <c r="AX35" i="20"/>
  <c r="J35" i="20" l="1"/>
  <c r="AJ35" i="20"/>
  <c r="Q35" i="20" s="1"/>
  <c r="R35" i="20" s="1"/>
  <c r="AI35" i="20"/>
  <c r="D35" i="20"/>
  <c r="BG36" i="20"/>
  <c r="AD36" i="20" l="1"/>
  <c r="AA36" i="20" s="1"/>
  <c r="AV35" i="20"/>
  <c r="AR37" i="20"/>
  <c r="BK36" i="20"/>
  <c r="P35" i="20"/>
  <c r="AK35" i="20" s="1"/>
  <c r="AL35" i="20"/>
  <c r="K35" i="20"/>
  <c r="W35" i="20" s="1"/>
  <c r="X35" i="20" s="1"/>
  <c r="B35" i="20" l="1"/>
  <c r="AT35" i="1" s="1"/>
  <c r="AN35" i="20"/>
  <c r="AM35" i="20" s="1"/>
  <c r="AY35" i="1" s="1"/>
  <c r="AX35" i="1"/>
  <c r="O36" i="20"/>
  <c r="AW36" i="1" s="1"/>
  <c r="AY36" i="20"/>
  <c r="AQ37" i="20"/>
  <c r="AC36" i="20"/>
  <c r="Z36" i="20" s="1"/>
  <c r="AU35" i="20"/>
  <c r="AU36" i="20" s="1"/>
  <c r="BI36" i="20"/>
  <c r="S35" i="20" l="1"/>
  <c r="AW35" i="20" s="1"/>
  <c r="T35" i="20" s="1"/>
  <c r="U35" i="20" s="1"/>
  <c r="BA35" i="1" s="1"/>
  <c r="EF35" i="1" s="1"/>
  <c r="H36" i="20"/>
  <c r="AV36" i="1" s="1"/>
  <c r="AH36" i="20"/>
  <c r="J36" i="20" s="1"/>
  <c r="AZ35" i="1" l="1"/>
  <c r="V35" i="20"/>
  <c r="AO36" i="20"/>
  <c r="BL36" i="20" l="1"/>
  <c r="BH36" i="20"/>
  <c r="AS36" i="20"/>
  <c r="BJ36" i="20"/>
  <c r="BN36" i="20" l="1"/>
  <c r="AG36" i="20"/>
  <c r="BM36" i="20"/>
  <c r="AE36" i="20"/>
  <c r="BO36" i="20"/>
  <c r="AX36" i="20"/>
  <c r="AJ36" i="20" s="1"/>
  <c r="Q36" i="20" s="1"/>
  <c r="AL36" i="20" s="1"/>
  <c r="AI36" i="20" l="1"/>
  <c r="D36" i="20"/>
  <c r="I36" i="20"/>
  <c r="K36" i="20" s="1"/>
  <c r="BI37" i="20" s="1"/>
  <c r="AC37" i="20" l="1"/>
  <c r="Z37" i="20" s="1"/>
  <c r="AQ38" i="20"/>
  <c r="F36" i="20"/>
  <c r="P36" i="20"/>
  <c r="R36" i="20" s="1"/>
  <c r="AK36" i="20" l="1"/>
  <c r="B36" i="20" s="1"/>
  <c r="AT36" i="1" s="1"/>
  <c r="AR38" i="20"/>
  <c r="AD37" i="20"/>
  <c r="AA37" i="20" s="1"/>
  <c r="W36" i="20"/>
  <c r="X36" i="20" s="1"/>
  <c r="AV36" i="20"/>
  <c r="AP38" i="20"/>
  <c r="AB37" i="20"/>
  <c r="Y37" i="20" s="1"/>
  <c r="BG37" i="20"/>
  <c r="BK37" i="20"/>
  <c r="AG37" i="20"/>
  <c r="H37" i="20"/>
  <c r="AV37" i="1" s="1"/>
  <c r="AE37" i="20" l="1"/>
  <c r="C37" i="20"/>
  <c r="AU37" i="1" s="1"/>
  <c r="AX36" i="1"/>
  <c r="AN36" i="20"/>
  <c r="AM36" i="20" s="1"/>
  <c r="AY36" i="1" s="1"/>
  <c r="S36" i="20"/>
  <c r="AX37" i="20"/>
  <c r="O37" i="20"/>
  <c r="AW37" i="1" s="1"/>
  <c r="I37" i="20"/>
  <c r="K37" i="20" s="1"/>
  <c r="AW36" i="20" l="1"/>
  <c r="AZ36" i="1"/>
  <c r="D37" i="20"/>
  <c r="AC38" i="20"/>
  <c r="Z38" i="20" s="1"/>
  <c r="AQ39" i="20"/>
  <c r="F37" i="20" l="1"/>
  <c r="H38" i="20"/>
  <c r="AV38" i="1" s="1"/>
  <c r="AG38" i="20"/>
  <c r="I38" i="20" s="1"/>
  <c r="K38" i="20" s="1"/>
  <c r="T36" i="20"/>
  <c r="U36" i="20" s="1"/>
  <c r="BA36" i="1" s="1"/>
  <c r="EF36" i="1" s="1"/>
  <c r="AO37" i="20"/>
  <c r="V36" i="20"/>
  <c r="BL37" i="20" l="1"/>
  <c r="T37" i="20"/>
  <c r="AS37" i="20"/>
  <c r="BH37" i="20"/>
  <c r="BJ37" i="20"/>
  <c r="AU37" i="20" s="1"/>
  <c r="AQ40" i="20"/>
  <c r="AC39" i="20"/>
  <c r="Z39" i="20" s="1"/>
  <c r="AB38" i="20"/>
  <c r="Y38" i="20" s="1"/>
  <c r="AP39" i="20"/>
  <c r="BN37" i="20" l="1"/>
  <c r="AH37" i="20"/>
  <c r="AH39" i="20"/>
  <c r="J39" i="20" s="1"/>
  <c r="H39" i="20"/>
  <c r="AV39" i="1" s="1"/>
  <c r="BM37" i="20"/>
  <c r="AF37" i="20"/>
  <c r="AF38" i="20"/>
  <c r="E38" i="20" s="1"/>
  <c r="C38" i="20"/>
  <c r="AU38" i="1" s="1"/>
  <c r="BO37" i="20"/>
  <c r="AY37" i="20"/>
  <c r="AJ37" i="20" l="1"/>
  <c r="Q37" i="20" s="1"/>
  <c r="E37" i="20"/>
  <c r="BG38" i="20"/>
  <c r="J37" i="20"/>
  <c r="BI38" i="20"/>
  <c r="AI37" i="20"/>
  <c r="AL37" i="20" l="1"/>
  <c r="P37" i="20"/>
  <c r="R37" i="20" l="1"/>
  <c r="AK37" i="20"/>
  <c r="B37" i="20" s="1"/>
  <c r="AT37" i="1" l="1"/>
  <c r="AD38" i="20"/>
  <c r="AA38" i="20" s="1"/>
  <c r="AR39" i="20"/>
  <c r="W37" i="20"/>
  <c r="X37" i="20" s="1"/>
  <c r="AV37" i="20"/>
  <c r="BK38" i="20"/>
  <c r="S37" i="20" l="1"/>
  <c r="AN37" i="20"/>
  <c r="AM37" i="20" s="1"/>
  <c r="AY37" i="1" s="1"/>
  <c r="AX37" i="1"/>
  <c r="O38" i="20"/>
  <c r="AW38" i="1" s="1"/>
  <c r="AX38" i="20"/>
  <c r="AZ37" i="1" l="1"/>
  <c r="AW37" i="20"/>
  <c r="U37" i="20"/>
  <c r="BA37" i="1" s="1"/>
  <c r="EF37" i="1" s="1"/>
  <c r="V37" i="20" l="1"/>
  <c r="AO38" i="20"/>
  <c r="BL38" i="20" l="1"/>
  <c r="AS38" i="20"/>
  <c r="BJ38" i="20"/>
  <c r="AU38" i="20" s="1"/>
  <c r="BH38" i="20"/>
  <c r="BM38" i="20" l="1"/>
  <c r="AE38" i="20"/>
  <c r="AH38" i="20"/>
  <c r="BN38" i="20"/>
  <c r="BO38" i="20"/>
  <c r="AY38" i="20"/>
  <c r="J38" i="20" l="1"/>
  <c r="BI39" i="20"/>
  <c r="AJ38" i="20"/>
  <c r="Q38" i="20" s="1"/>
  <c r="AI38" i="20"/>
  <c r="D38" i="20"/>
  <c r="F38" i="20" l="1"/>
  <c r="P38" i="20"/>
  <c r="R38" i="20" s="1"/>
  <c r="AL38" i="20"/>
  <c r="W38" i="20" l="1"/>
  <c r="X38" i="20" s="1"/>
  <c r="AD39" i="20"/>
  <c r="AA39" i="20" s="1"/>
  <c r="AR40" i="20"/>
  <c r="AV38" i="20"/>
  <c r="BK39" i="20"/>
  <c r="AK38" i="20"/>
  <c r="B38" i="20" s="1"/>
  <c r="AT38" i="1" s="1"/>
  <c r="AP40" i="20"/>
  <c r="AB39" i="20"/>
  <c r="Y39" i="20" s="1"/>
  <c r="BG39" i="20"/>
  <c r="O39" i="20" l="1"/>
  <c r="AW39" i="1" s="1"/>
  <c r="AY39" i="20"/>
  <c r="C39" i="20"/>
  <c r="AU39" i="1" s="1"/>
  <c r="AF39" i="20"/>
  <c r="E39" i="20" s="1"/>
  <c r="AX38" i="1"/>
  <c r="S38" i="20"/>
  <c r="AN38" i="20"/>
  <c r="AM38" i="20" s="1"/>
  <c r="AY38" i="1" s="1"/>
  <c r="AZ38" i="1" l="1"/>
  <c r="AW38" i="20"/>
  <c r="T38" i="20" l="1"/>
  <c r="U38" i="20" s="1"/>
  <c r="BA38" i="1" s="1"/>
  <c r="EF38" i="1" s="1"/>
  <c r="V38" i="20"/>
  <c r="AO39" i="20"/>
  <c r="BJ39" i="20" l="1"/>
  <c r="AS39" i="20"/>
  <c r="BL39" i="20"/>
  <c r="BH39" i="20"/>
  <c r="BM39" i="20" l="1"/>
  <c r="AE39" i="20"/>
  <c r="BO39" i="20"/>
  <c r="AX39" i="20"/>
  <c r="AJ39" i="20" s="1"/>
  <c r="Q39" i="20" s="1"/>
  <c r="AL39" i="20" s="1"/>
  <c r="BN39" i="20"/>
  <c r="AG39" i="20"/>
  <c r="I39" i="20" l="1"/>
  <c r="K39" i="20" s="1"/>
  <c r="BI40" i="20" s="1"/>
  <c r="D39" i="20"/>
  <c r="AI39" i="20"/>
  <c r="P39" i="20" s="1"/>
  <c r="R39" i="20" s="1"/>
  <c r="BK40" i="20" l="1"/>
  <c r="AD40" i="20"/>
  <c r="AA40" i="20" s="1"/>
  <c r="AR41" i="20"/>
  <c r="AV39" i="20"/>
  <c r="F39" i="20"/>
  <c r="AK39" i="20"/>
  <c r="B39" i="20" s="1"/>
  <c r="AT39" i="1" s="1"/>
  <c r="AC40" i="20"/>
  <c r="Z40" i="20" s="1"/>
  <c r="AQ41" i="20"/>
  <c r="AU39" i="20"/>
  <c r="AV10" i="22"/>
  <c r="BM11" i="22" s="1"/>
  <c r="AX11" i="22" s="1"/>
  <c r="AU10" i="22"/>
  <c r="BK11" i="22" s="1"/>
  <c r="AH11" i="22" s="1"/>
  <c r="J11" i="22" s="1"/>
  <c r="AP41" i="20" l="1"/>
  <c r="AB40" i="20"/>
  <c r="Y40" i="20" s="1"/>
  <c r="BG40" i="20"/>
  <c r="AH40" i="20"/>
  <c r="J40" i="20" s="1"/>
  <c r="K40" i="20" s="1"/>
  <c r="H40" i="20"/>
  <c r="AV40" i="1" s="1"/>
  <c r="O40" i="20"/>
  <c r="AW40" i="1" s="1"/>
  <c r="AY40" i="20"/>
  <c r="W39" i="20"/>
  <c r="X39" i="20" s="1"/>
  <c r="BO11" i="22"/>
  <c r="AG11" i="22"/>
  <c r="S39" i="20" l="1"/>
  <c r="AN39" i="20"/>
  <c r="AM39" i="20" s="1"/>
  <c r="AY39" i="1" s="1"/>
  <c r="AX39" i="1"/>
  <c r="AF40" i="20"/>
  <c r="E40" i="20" s="1"/>
  <c r="C40" i="20"/>
  <c r="AU40" i="1" s="1"/>
  <c r="AC41" i="20"/>
  <c r="Z41" i="20" s="1"/>
  <c r="AQ42" i="20"/>
  <c r="BP11" i="22"/>
  <c r="AY11" i="22"/>
  <c r="I11" i="22"/>
  <c r="F40" i="20" l="1"/>
  <c r="AH41" i="20"/>
  <c r="J41" i="20" s="1"/>
  <c r="K41" i="20" s="1"/>
  <c r="H41" i="20"/>
  <c r="AV41" i="1" s="1"/>
  <c r="AZ39" i="1"/>
  <c r="AW39" i="20"/>
  <c r="T39" i="20"/>
  <c r="U39" i="20" s="1"/>
  <c r="BA39" i="1" s="1"/>
  <c r="CL39" i="1" s="1"/>
  <c r="AI11" i="22"/>
  <c r="AJ11" i="22"/>
  <c r="Q11" i="22" s="1"/>
  <c r="AL11" i="22" s="1"/>
  <c r="K11" i="22"/>
  <c r="EF39" i="1" l="1"/>
  <c r="AO40" i="20"/>
  <c r="V39" i="20"/>
  <c r="AQ43" i="20"/>
  <c r="AC42" i="20"/>
  <c r="Z42" i="20" s="1"/>
  <c r="AB41" i="20"/>
  <c r="Y41" i="20" s="1"/>
  <c r="AP42" i="20"/>
  <c r="AQ13" i="22"/>
  <c r="AC12" i="22"/>
  <c r="AU11" i="22"/>
  <c r="BJ12" i="22"/>
  <c r="P11" i="22"/>
  <c r="T40" i="20" l="1"/>
  <c r="BJ40" i="20"/>
  <c r="BL40" i="20"/>
  <c r="AS40" i="20"/>
  <c r="BH40" i="20"/>
  <c r="AU40" i="20"/>
  <c r="AF41" i="20"/>
  <c r="E41" i="20" s="1"/>
  <c r="F41" i="20" s="1"/>
  <c r="C41" i="20"/>
  <c r="AU41" i="1" s="1"/>
  <c r="Z12" i="22"/>
  <c r="AH42" i="20"/>
  <c r="J42" i="20" s="1"/>
  <c r="K42" i="20" s="1"/>
  <c r="H42" i="20"/>
  <c r="AV42" i="1" s="1"/>
  <c r="R11" i="22"/>
  <c r="AK11" i="22"/>
  <c r="B11" i="22" s="1"/>
  <c r="H12" i="22" l="1"/>
  <c r="BP12" i="1" s="1"/>
  <c r="AB42" i="20"/>
  <c r="Y42" i="20" s="1"/>
  <c r="AP43" i="20"/>
  <c r="BM40" i="20"/>
  <c r="AE40" i="20"/>
  <c r="AQ44" i="20"/>
  <c r="AC43" i="20"/>
  <c r="Z43" i="20" s="1"/>
  <c r="BO40" i="20"/>
  <c r="AX40" i="20"/>
  <c r="AJ40" i="20" s="1"/>
  <c r="Q40" i="20" s="1"/>
  <c r="BN40" i="20"/>
  <c r="AG40" i="20"/>
  <c r="AR13" i="22"/>
  <c r="AD12" i="22"/>
  <c r="AA12" i="22" s="1"/>
  <c r="AV11" i="22"/>
  <c r="BL12" i="22"/>
  <c r="W11" i="22"/>
  <c r="X11" i="22" s="1"/>
  <c r="BN11" i="1"/>
  <c r="BI41" i="20" l="1"/>
  <c r="I40" i="20"/>
  <c r="D40" i="20"/>
  <c r="AI40" i="20"/>
  <c r="BG41" i="20"/>
  <c r="R40" i="20"/>
  <c r="AL40" i="20"/>
  <c r="AE42" i="20"/>
  <c r="D42" i="20" s="1"/>
  <c r="C42" i="20"/>
  <c r="AU42" i="1" s="1"/>
  <c r="AH43" i="20"/>
  <c r="J43" i="20" s="1"/>
  <c r="K43" i="20" s="1"/>
  <c r="H43" i="20"/>
  <c r="AV43" i="1" s="1"/>
  <c r="BR11" i="1"/>
  <c r="S11" i="22"/>
  <c r="AN11" i="22"/>
  <c r="AM11" i="22" s="1"/>
  <c r="O12" i="22"/>
  <c r="BQ12" i="1" s="1"/>
  <c r="W40" i="20" l="1"/>
  <c r="X40" i="20" s="1"/>
  <c r="AR42" i="20"/>
  <c r="AD41" i="20"/>
  <c r="AA41" i="20" s="1"/>
  <c r="AV40" i="20"/>
  <c r="BK41" i="20"/>
  <c r="P40" i="20"/>
  <c r="AK40" i="20" s="1"/>
  <c r="B40" i="20" s="1"/>
  <c r="AQ45" i="20"/>
  <c r="AC44" i="20"/>
  <c r="Z44" i="20" s="1"/>
  <c r="BS11" i="1"/>
  <c r="BT11" i="1"/>
  <c r="AW11" i="22"/>
  <c r="H44" i="20" l="1"/>
  <c r="AV44" i="1" s="1"/>
  <c r="AG44" i="20"/>
  <c r="I44" i="20" s="1"/>
  <c r="AT40" i="1"/>
  <c r="O41" i="20"/>
  <c r="AW41" i="1" s="1"/>
  <c r="AX41" i="20"/>
  <c r="AN40" i="20"/>
  <c r="AM40" i="20" s="1"/>
  <c r="AY40" i="1" s="1"/>
  <c r="AX40" i="1"/>
  <c r="S40" i="20"/>
  <c r="T11" i="22"/>
  <c r="U11" i="22" s="1"/>
  <c r="BU11" i="1" s="1"/>
  <c r="EH11" i="1" s="1"/>
  <c r="AO12" i="22"/>
  <c r="BM12" i="22" s="1"/>
  <c r="AX12" i="22" s="1"/>
  <c r="V11" i="22"/>
  <c r="AW40" i="20" l="1"/>
  <c r="AZ40" i="1"/>
  <c r="U40" i="20"/>
  <c r="BA40" i="1" s="1"/>
  <c r="EF40" i="1" s="1"/>
  <c r="BI12" i="22"/>
  <c r="AF12" i="22" s="1"/>
  <c r="E12" i="22" s="1"/>
  <c r="BK12" i="22"/>
  <c r="AH12" i="22" s="1"/>
  <c r="J12" i="22" s="1"/>
  <c r="AS12" i="22"/>
  <c r="V40" i="20" l="1"/>
  <c r="AO41" i="20"/>
  <c r="BP12" i="22"/>
  <c r="AY12" i="22"/>
  <c r="AJ12" i="22" s="1"/>
  <c r="Q12" i="22" s="1"/>
  <c r="AL12" i="22" s="1"/>
  <c r="BO12" i="22"/>
  <c r="AG12" i="22"/>
  <c r="BN12" i="22"/>
  <c r="AE12" i="22"/>
  <c r="BL41" i="20" l="1"/>
  <c r="BH41" i="20"/>
  <c r="BJ41" i="20"/>
  <c r="AU41" i="20" s="1"/>
  <c r="AS41" i="20"/>
  <c r="AI12" i="22"/>
  <c r="D12" i="22"/>
  <c r="I12" i="22"/>
  <c r="K12" i="22" s="1"/>
  <c r="BJ13" i="22" s="1"/>
  <c r="AG41" i="20" l="1"/>
  <c r="BN41" i="20"/>
  <c r="BM41" i="20"/>
  <c r="AE41" i="20"/>
  <c r="BO41" i="20"/>
  <c r="AY41" i="20"/>
  <c r="AJ41" i="20" s="1"/>
  <c r="Q41" i="20" s="1"/>
  <c r="F12" i="22"/>
  <c r="AT12" i="22" s="1"/>
  <c r="AC13" i="22"/>
  <c r="AQ14" i="22"/>
  <c r="AU12" i="22"/>
  <c r="P12" i="22"/>
  <c r="R12" i="22" s="1"/>
  <c r="R41" i="20" l="1"/>
  <c r="AL41" i="20"/>
  <c r="BG42" i="20"/>
  <c r="AI41" i="20"/>
  <c r="D41" i="20"/>
  <c r="BI42" i="20"/>
  <c r="I41" i="20"/>
  <c r="Z13" i="22"/>
  <c r="BL13" i="22"/>
  <c r="W12" i="22"/>
  <c r="X12" i="22" s="1"/>
  <c r="AD13" i="22"/>
  <c r="AA13" i="22" s="1"/>
  <c r="AR14" i="22"/>
  <c r="AV12" i="22"/>
  <c r="AK12" i="22"/>
  <c r="B12" i="22" s="1"/>
  <c r="AP14" i="22"/>
  <c r="AB13" i="22"/>
  <c r="Y13" i="22" s="1"/>
  <c r="BH13" i="22"/>
  <c r="P41" i="20" l="1"/>
  <c r="AK41" i="20" s="1"/>
  <c r="B41" i="20" s="1"/>
  <c r="AT41" i="1" s="1"/>
  <c r="BK42" i="20"/>
  <c r="H13" i="22"/>
  <c r="BP13" i="1" s="1"/>
  <c r="W41" i="20"/>
  <c r="X41" i="20" s="1"/>
  <c r="AR43" i="20"/>
  <c r="AD42" i="20"/>
  <c r="AA42" i="20" s="1"/>
  <c r="AV41" i="20"/>
  <c r="O13" i="22"/>
  <c r="BQ13" i="1" s="1"/>
  <c r="AN12" i="22"/>
  <c r="AM12" i="22" s="1"/>
  <c r="S12" i="22"/>
  <c r="BR12" i="1"/>
  <c r="BN12" i="1"/>
  <c r="C13" i="22"/>
  <c r="BO13" i="1" s="1"/>
  <c r="AN41" i="20" l="1"/>
  <c r="AM41" i="20" s="1"/>
  <c r="AY41" i="1" s="1"/>
  <c r="S41" i="20"/>
  <c r="AX41" i="1"/>
  <c r="AX42" i="20"/>
  <c r="O42" i="20"/>
  <c r="AW42" i="1" s="1"/>
  <c r="BT12" i="1"/>
  <c r="AW12" i="22"/>
  <c r="BS12" i="1"/>
  <c r="AZ41" i="1" l="1"/>
  <c r="AW41" i="20"/>
  <c r="T12" i="22"/>
  <c r="U12" i="22" s="1"/>
  <c r="BU12" i="1" s="1"/>
  <c r="EH12" i="1" s="1"/>
  <c r="AO13" i="22"/>
  <c r="V12" i="22"/>
  <c r="T41" i="20" l="1"/>
  <c r="U41" i="20" s="1"/>
  <c r="BA41" i="1" s="1"/>
  <c r="EF41" i="1" s="1"/>
  <c r="V41" i="20"/>
  <c r="AO42" i="20"/>
  <c r="BK13" i="22"/>
  <c r="BM13" i="22"/>
  <c r="AY13" i="22" s="1"/>
  <c r="BI13" i="22"/>
  <c r="AF13" i="22" s="1"/>
  <c r="E13" i="22" s="1"/>
  <c r="AS13" i="22"/>
  <c r="AH13" i="22" l="1"/>
  <c r="J13" i="22" s="1"/>
  <c r="AS42" i="20"/>
  <c r="BL42" i="20"/>
  <c r="BJ42" i="20"/>
  <c r="AU42" i="20" s="1"/>
  <c r="BH42" i="20"/>
  <c r="BP13" i="22"/>
  <c r="AX13" i="22"/>
  <c r="AJ13" i="22" s="1"/>
  <c r="Q13" i="22" s="1"/>
  <c r="BO13" i="22"/>
  <c r="AG13" i="22"/>
  <c r="BN13" i="22"/>
  <c r="AE13" i="22"/>
  <c r="AU13" i="22" l="1"/>
  <c r="AF42" i="20"/>
  <c r="BM42" i="20"/>
  <c r="BN42" i="20"/>
  <c r="AG42" i="20"/>
  <c r="BO42" i="20"/>
  <c r="AY42" i="20"/>
  <c r="AI42" i="20" s="1"/>
  <c r="I13" i="22"/>
  <c r="K13" i="22" s="1"/>
  <c r="D13" i="22"/>
  <c r="F13" i="22" s="1"/>
  <c r="AI13" i="22"/>
  <c r="AL13" i="22"/>
  <c r="BH14" i="22" l="1"/>
  <c r="AT13" i="22"/>
  <c r="AQ15" i="22"/>
  <c r="AC14" i="22"/>
  <c r="Z14" i="22" s="1"/>
  <c r="H14" i="22" s="1"/>
  <c r="BP14" i="1" s="1"/>
  <c r="BJ14" i="22"/>
  <c r="AB14" i="22"/>
  <c r="Y14" i="22" s="1"/>
  <c r="C14" i="22" s="1"/>
  <c r="BO14" i="1" s="1"/>
  <c r="AP15" i="22"/>
  <c r="P42" i="20"/>
  <c r="I42" i="20"/>
  <c r="BI43" i="20"/>
  <c r="E42" i="20"/>
  <c r="AJ42" i="20"/>
  <c r="Q42" i="20" s="1"/>
  <c r="R42" i="20" s="1"/>
  <c r="P13" i="22"/>
  <c r="AK13" i="22" l="1"/>
  <c r="B13" i="22" s="1"/>
  <c r="BN13" i="1" s="1"/>
  <c r="R13" i="22"/>
  <c r="AV13" i="22" s="1"/>
  <c r="AK42" i="20"/>
  <c r="AD43" i="20"/>
  <c r="AA43" i="20" s="1"/>
  <c r="AR44" i="20"/>
  <c r="AV42" i="20"/>
  <c r="AV43" i="20" s="1"/>
  <c r="AL42" i="20"/>
  <c r="B42" i="20" s="1"/>
  <c r="AT42" i="1" s="1"/>
  <c r="F42" i="20"/>
  <c r="BK43" i="20"/>
  <c r="AR15" i="22" l="1"/>
  <c r="BL14" i="22"/>
  <c r="AD14" i="22"/>
  <c r="AA14" i="22" s="1"/>
  <c r="O14" i="22" s="1"/>
  <c r="BQ14" i="1" s="1"/>
  <c r="W13" i="22"/>
  <c r="X13" i="22" s="1"/>
  <c r="AB43" i="20"/>
  <c r="Y43" i="20" s="1"/>
  <c r="AP44" i="20"/>
  <c r="BG43" i="20"/>
  <c r="W42" i="20"/>
  <c r="X42" i="20" s="1"/>
  <c r="AX43" i="20"/>
  <c r="O43" i="20"/>
  <c r="AW43" i="1" s="1"/>
  <c r="BR13" i="1" l="1"/>
  <c r="S13" i="22"/>
  <c r="AN13" i="22"/>
  <c r="AM13" i="22" s="1"/>
  <c r="BS13" i="1" s="1"/>
  <c r="AN42" i="20"/>
  <c r="AM42" i="20" s="1"/>
  <c r="AY42" i="1" s="1"/>
  <c r="AX42" i="1"/>
  <c r="S42" i="20"/>
  <c r="C43" i="20"/>
  <c r="AU43" i="1" s="1"/>
  <c r="AE43" i="20"/>
  <c r="AW13" i="22" l="1"/>
  <c r="BT13" i="1"/>
  <c r="AZ42" i="1"/>
  <c r="AW42" i="20"/>
  <c r="T42" i="20" s="1"/>
  <c r="U42" i="20" s="1"/>
  <c r="BA42" i="1" s="1"/>
  <c r="EF42" i="1" s="1"/>
  <c r="D43" i="20"/>
  <c r="T13" i="22" l="1"/>
  <c r="U13" i="22" s="1"/>
  <c r="BU13" i="1" s="1"/>
  <c r="EH13" i="1" s="1"/>
  <c r="AO14" i="22"/>
  <c r="V13" i="22"/>
  <c r="V42" i="20"/>
  <c r="AO43" i="20"/>
  <c r="BM14" i="22" l="1"/>
  <c r="AX14" i="22" s="1"/>
  <c r="BI14" i="22"/>
  <c r="BK14" i="22"/>
  <c r="AH14" i="22" s="1"/>
  <c r="J14" i="22" s="1"/>
  <c r="AS14" i="22"/>
  <c r="BH43" i="20"/>
  <c r="BL43" i="20"/>
  <c r="BJ43" i="20"/>
  <c r="AU43" i="20" s="1"/>
  <c r="AS43" i="20"/>
  <c r="AG14" i="22" l="1"/>
  <c r="I14" i="22" s="1"/>
  <c r="BO14" i="22"/>
  <c r="AF14" i="22"/>
  <c r="BN14" i="22"/>
  <c r="AE14" i="22"/>
  <c r="AY14" i="22"/>
  <c r="BP14" i="22"/>
  <c r="BN43" i="20"/>
  <c r="AG43" i="20"/>
  <c r="BO43" i="20"/>
  <c r="AY43" i="20"/>
  <c r="AI43" i="20" s="1"/>
  <c r="BM43" i="20"/>
  <c r="AF43" i="20"/>
  <c r="K14" i="22"/>
  <c r="D14" i="22" l="1"/>
  <c r="AI14" i="22"/>
  <c r="E14" i="22"/>
  <c r="AJ14" i="22"/>
  <c r="Q14" i="22" s="1"/>
  <c r="E43" i="20"/>
  <c r="AJ43" i="20"/>
  <c r="Q43" i="20" s="1"/>
  <c r="R43" i="20" s="1"/>
  <c r="BK44" i="20" s="1"/>
  <c r="P43" i="20"/>
  <c r="I43" i="20"/>
  <c r="BI44" i="20"/>
  <c r="AU14" i="22"/>
  <c r="AQ16" i="22"/>
  <c r="AC15" i="22"/>
  <c r="BJ15" i="22"/>
  <c r="F14" i="22" l="1"/>
  <c r="AT14" i="22" s="1"/>
  <c r="AL14" i="22"/>
  <c r="P14" i="22"/>
  <c r="AK14" i="22" s="1"/>
  <c r="AK43" i="20"/>
  <c r="Z15" i="22"/>
  <c r="H15" i="22" s="1"/>
  <c r="BP15" i="1" s="1"/>
  <c r="AD44" i="20"/>
  <c r="AA44" i="20" s="1"/>
  <c r="AR45" i="20"/>
  <c r="F43" i="20"/>
  <c r="W43" i="20" s="1"/>
  <c r="X43" i="20" s="1"/>
  <c r="AL43" i="20"/>
  <c r="B43" i="20" s="1"/>
  <c r="AT43" i="1" s="1"/>
  <c r="B14" i="22" l="1"/>
  <c r="BN14" i="1" s="1"/>
  <c r="AB15" i="22"/>
  <c r="Y15" i="22" s="1"/>
  <c r="AP16" i="22"/>
  <c r="BH15" i="22"/>
  <c r="R14" i="22"/>
  <c r="W14" i="22" s="1"/>
  <c r="X14" i="22" s="1"/>
  <c r="AB44" i="20"/>
  <c r="Y44" i="20" s="1"/>
  <c r="AP45" i="20"/>
  <c r="BG44" i="20"/>
  <c r="AX43" i="1"/>
  <c r="AN43" i="20"/>
  <c r="AM43" i="20" s="1"/>
  <c r="AY43" i="1" s="1"/>
  <c r="S43" i="20"/>
  <c r="O44" i="20"/>
  <c r="AW44" i="1" s="1"/>
  <c r="AX44" i="20"/>
  <c r="S14" i="22" l="1"/>
  <c r="BR14" i="1"/>
  <c r="AN14" i="22"/>
  <c r="AM14" i="22" s="1"/>
  <c r="BS14" i="1" s="1"/>
  <c r="AR16" i="22"/>
  <c r="AV14" i="22"/>
  <c r="AD15" i="22"/>
  <c r="AA15" i="22" s="1"/>
  <c r="O15" i="22" s="1"/>
  <c r="BQ15" i="1" s="1"/>
  <c r="BL15" i="22"/>
  <c r="C15" i="22"/>
  <c r="BO15" i="1" s="1"/>
  <c r="AZ43" i="1"/>
  <c r="AW43" i="20"/>
  <c r="T43" i="20"/>
  <c r="U43" i="20" s="1"/>
  <c r="BA43" i="1" s="1"/>
  <c r="EF43" i="1" s="1"/>
  <c r="C44" i="20"/>
  <c r="AU44" i="1" s="1"/>
  <c r="AE44" i="20"/>
  <c r="AW14" i="22" l="1"/>
  <c r="T14" i="22" s="1"/>
  <c r="U14" i="22" s="1"/>
  <c r="BU14" i="1" s="1"/>
  <c r="BT14" i="1"/>
  <c r="D44" i="20"/>
  <c r="V43" i="20"/>
  <c r="AO44" i="20"/>
  <c r="EH14" i="1" l="1"/>
  <c r="CN14" i="1"/>
  <c r="V14" i="22"/>
  <c r="AO15" i="22"/>
  <c r="BL44" i="20"/>
  <c r="BJ44" i="20"/>
  <c r="BH44" i="20"/>
  <c r="T44" i="20"/>
  <c r="AS44" i="20"/>
  <c r="BM15" i="22" l="1"/>
  <c r="AS15" i="22"/>
  <c r="BK15" i="22"/>
  <c r="AH15" i="22" s="1"/>
  <c r="J15" i="22" s="1"/>
  <c r="K15" i="22" s="1"/>
  <c r="BI15" i="22"/>
  <c r="AF15" i="22" s="1"/>
  <c r="E15" i="22" s="1"/>
  <c r="BM44" i="20"/>
  <c r="AF44" i="20"/>
  <c r="BN44" i="20"/>
  <c r="AH44" i="20"/>
  <c r="BO44" i="20"/>
  <c r="AY44" i="20"/>
  <c r="AE15" i="22" l="1"/>
  <c r="BN15" i="22"/>
  <c r="AG15" i="22"/>
  <c r="I15" i="22" s="1"/>
  <c r="BO15" i="22"/>
  <c r="AY15" i="22"/>
  <c r="BP15" i="22"/>
  <c r="AX15" i="22"/>
  <c r="AJ15" i="22" s="1"/>
  <c r="Q15" i="22" s="1"/>
  <c r="R15" i="22" s="1"/>
  <c r="AV15" i="22" s="1"/>
  <c r="J44" i="20"/>
  <c r="K44" i="20" s="1"/>
  <c r="AI44" i="20"/>
  <c r="AJ44" i="20"/>
  <c r="Q44" i="20" s="1"/>
  <c r="R44" i="20" s="1"/>
  <c r="E44" i="20"/>
  <c r="AC16" i="22"/>
  <c r="AQ17" i="22"/>
  <c r="AU15" i="22"/>
  <c r="F15" i="22"/>
  <c r="AT15" i="22" s="1"/>
  <c r="BJ16" i="22" l="1"/>
  <c r="AR17" i="22"/>
  <c r="AD16" i="22"/>
  <c r="AA16" i="22" s="1"/>
  <c r="O16" i="22" s="1"/>
  <c r="BQ16" i="1" s="1"/>
  <c r="W15" i="22"/>
  <c r="X15" i="22" s="1"/>
  <c r="AL8" i="22" s="1"/>
  <c r="AL15" i="22"/>
  <c r="D15" i="22"/>
  <c r="AI15" i="22"/>
  <c r="AL44" i="20"/>
  <c r="F44" i="20"/>
  <c r="AD45" i="20"/>
  <c r="AA45" i="20" s="1"/>
  <c r="AR46" i="20"/>
  <c r="W44" i="20"/>
  <c r="X44" i="20" s="1"/>
  <c r="AV44" i="20"/>
  <c r="P44" i="20"/>
  <c r="AK44" i="20" s="1"/>
  <c r="B44" i="20" s="1"/>
  <c r="AT44" i="1" s="1"/>
  <c r="BK45" i="20"/>
  <c r="Z16" i="22"/>
  <c r="AG16" i="22" s="1"/>
  <c r="BI45" i="20"/>
  <c r="AQ46" i="20"/>
  <c r="AC45" i="20"/>
  <c r="Z45" i="20" s="1"/>
  <c r="AU44" i="20"/>
  <c r="BR15" i="1"/>
  <c r="AB16" i="22"/>
  <c r="Y16" i="22" s="1"/>
  <c r="AP17" i="22"/>
  <c r="BH16" i="22"/>
  <c r="AN15" i="22" l="1"/>
  <c r="AM15" i="22" s="1"/>
  <c r="BS15" i="1" s="1"/>
  <c r="BL16" i="22"/>
  <c r="P15" i="22"/>
  <c r="AK15" i="22" s="1"/>
  <c r="B15" i="22" s="1"/>
  <c r="BN15" i="1" s="1"/>
  <c r="H16" i="22"/>
  <c r="BP16" i="1" s="1"/>
  <c r="AN44" i="20"/>
  <c r="AM44" i="20" s="1"/>
  <c r="AY44" i="1" s="1"/>
  <c r="AX44" i="1"/>
  <c r="S44" i="20"/>
  <c r="AG45" i="20"/>
  <c r="H45" i="20"/>
  <c r="AV45" i="1" s="1"/>
  <c r="AX45" i="20"/>
  <c r="O45" i="20"/>
  <c r="AW45" i="1" s="1"/>
  <c r="AB45" i="20"/>
  <c r="Y45" i="20" s="1"/>
  <c r="AP46" i="20"/>
  <c r="BG45" i="20"/>
  <c r="I16" i="22"/>
  <c r="C16" i="22"/>
  <c r="BO16" i="1" s="1"/>
  <c r="AE16" i="22"/>
  <c r="S15" i="22" l="1"/>
  <c r="AW15" i="22" s="1"/>
  <c r="I45" i="20"/>
  <c r="K45" i="20" s="1"/>
  <c r="U44" i="20"/>
  <c r="BA44" i="1" s="1"/>
  <c r="CL44" i="1" s="1"/>
  <c r="AZ44" i="1"/>
  <c r="AW44" i="20"/>
  <c r="C45" i="20"/>
  <c r="AU45" i="1" s="1"/>
  <c r="AE45" i="20"/>
  <c r="D16" i="22"/>
  <c r="BT15" i="1"/>
  <c r="AO45" i="20" l="1"/>
  <c r="V44" i="20"/>
  <c r="D45" i="20"/>
  <c r="EF44" i="1"/>
  <c r="AC46" i="20"/>
  <c r="Z46" i="20" s="1"/>
  <c r="AQ47" i="20"/>
  <c r="T15" i="22"/>
  <c r="U15" i="22" s="1"/>
  <c r="BU15" i="1" s="1"/>
  <c r="EH15" i="1" s="1"/>
  <c r="AO16" i="22"/>
  <c r="BM16" i="22" s="1"/>
  <c r="AY16" i="22" s="1"/>
  <c r="V15" i="22"/>
  <c r="AG46" i="20" l="1"/>
  <c r="I46" i="20" s="1"/>
  <c r="K46" i="20" s="1"/>
  <c r="H46" i="20"/>
  <c r="AV46" i="1" s="1"/>
  <c r="F45" i="20"/>
  <c r="BL45" i="20"/>
  <c r="BH45" i="20"/>
  <c r="BJ45" i="20"/>
  <c r="AS45" i="20"/>
  <c r="BI16" i="22"/>
  <c r="BK16" i="22"/>
  <c r="AS16" i="22"/>
  <c r="BN45" i="20" l="1"/>
  <c r="AH45" i="20"/>
  <c r="AU45" i="20"/>
  <c r="BO45" i="20"/>
  <c r="AY45" i="20"/>
  <c r="BM45" i="20"/>
  <c r="AF45" i="20"/>
  <c r="AP47" i="20"/>
  <c r="AB46" i="20"/>
  <c r="Y46" i="20" s="1"/>
  <c r="AC47" i="20"/>
  <c r="Z47" i="20" s="1"/>
  <c r="AQ48" i="20"/>
  <c r="BO16" i="22"/>
  <c r="AH16" i="22"/>
  <c r="BN16" i="22"/>
  <c r="AF16" i="22"/>
  <c r="BP16" i="22"/>
  <c r="AX16" i="22"/>
  <c r="AG47" i="20" l="1"/>
  <c r="I47" i="20" s="1"/>
  <c r="K47" i="20" s="1"/>
  <c r="H47" i="20"/>
  <c r="AV47" i="1" s="1"/>
  <c r="E45" i="20"/>
  <c r="AJ45" i="20"/>
  <c r="Q45" i="20" s="1"/>
  <c r="BG46" i="20"/>
  <c r="J45" i="20"/>
  <c r="BI46" i="20"/>
  <c r="AI45" i="20"/>
  <c r="AF46" i="20"/>
  <c r="E46" i="20" s="1"/>
  <c r="C46" i="20"/>
  <c r="AU46" i="1" s="1"/>
  <c r="E16" i="22"/>
  <c r="F16" i="22" s="1"/>
  <c r="AJ16" i="22"/>
  <c r="Q16" i="22" s="1"/>
  <c r="J16" i="22"/>
  <c r="K16" i="22" s="1"/>
  <c r="AI16" i="22"/>
  <c r="BH17" i="22" l="1"/>
  <c r="AT16" i="22"/>
  <c r="AU16" i="22"/>
  <c r="AQ18" i="22"/>
  <c r="AC17" i="22"/>
  <c r="Z17" i="22" s="1"/>
  <c r="AP18" i="22"/>
  <c r="AB17" i="22"/>
  <c r="Y17" i="22" s="1"/>
  <c r="BJ17" i="22"/>
  <c r="P45" i="20"/>
  <c r="AL45" i="20"/>
  <c r="AC48" i="20"/>
  <c r="Z48" i="20" s="1"/>
  <c r="AQ49" i="20"/>
  <c r="P16" i="22"/>
  <c r="F17" i="22"/>
  <c r="AL16" i="22"/>
  <c r="C17" i="22" l="1"/>
  <c r="BO17" i="1" s="1"/>
  <c r="H17" i="22"/>
  <c r="BP17" i="1" s="1"/>
  <c r="H48" i="20"/>
  <c r="AV48" i="1" s="1"/>
  <c r="AG48" i="20"/>
  <c r="I48" i="20" s="1"/>
  <c r="K48" i="20" s="1"/>
  <c r="R45" i="20"/>
  <c r="AK45" i="20"/>
  <c r="B45" i="20" s="1"/>
  <c r="AT45" i="1" s="1"/>
  <c r="AB18" i="22"/>
  <c r="Y18" i="22" s="1"/>
  <c r="AP19" i="22"/>
  <c r="R16" i="22"/>
  <c r="AK16" i="22"/>
  <c r="B16" i="22" s="1"/>
  <c r="AR47" i="20" l="1"/>
  <c r="AV45" i="20"/>
  <c r="W45" i="20"/>
  <c r="X45" i="20" s="1"/>
  <c r="AD46" i="20"/>
  <c r="AA46" i="20" s="1"/>
  <c r="BK46" i="20"/>
  <c r="AC49" i="20"/>
  <c r="Z49" i="20" s="1"/>
  <c r="AQ50" i="20"/>
  <c r="AD17" i="22"/>
  <c r="AA17" i="22" s="1"/>
  <c r="AR18" i="22"/>
  <c r="AV16" i="22"/>
  <c r="W16" i="22"/>
  <c r="X16" i="22" s="1"/>
  <c r="BL17" i="22"/>
  <c r="BN16" i="1"/>
  <c r="C18" i="22"/>
  <c r="BO18" i="1" s="1"/>
  <c r="AE18" i="22"/>
  <c r="AH49" i="20" l="1"/>
  <c r="J49" i="20" s="1"/>
  <c r="H49" i="20"/>
  <c r="AV49" i="1" s="1"/>
  <c r="AY46" i="20"/>
  <c r="O46" i="20"/>
  <c r="AW46" i="1" s="1"/>
  <c r="AX45" i="1"/>
  <c r="S45" i="20"/>
  <c r="AN45" i="20"/>
  <c r="AM45" i="20" s="1"/>
  <c r="AY45" i="1" s="1"/>
  <c r="S16" i="22"/>
  <c r="AN16" i="22"/>
  <c r="AM16" i="22" s="1"/>
  <c r="BR16" i="1"/>
  <c r="O17" i="22"/>
  <c r="BQ17" i="1" s="1"/>
  <c r="D18" i="22"/>
  <c r="AZ45" i="1" l="1"/>
  <c r="AW45" i="20"/>
  <c r="BS16" i="1"/>
  <c r="BT16" i="1"/>
  <c r="AW16" i="22"/>
  <c r="T45" i="20" l="1"/>
  <c r="U45" i="20" s="1"/>
  <c r="BA45" i="1" s="1"/>
  <c r="EF45" i="1" s="1"/>
  <c r="V45" i="20"/>
  <c r="AO46" i="20"/>
  <c r="T16" i="22"/>
  <c r="U16" i="22" s="1"/>
  <c r="BU16" i="1" s="1"/>
  <c r="EH16" i="1" s="1"/>
  <c r="AO17" i="22"/>
  <c r="V16" i="22"/>
  <c r="BM17" i="22" l="1"/>
  <c r="AY17" i="22" s="1"/>
  <c r="AT17" i="22"/>
  <c r="AS46" i="20"/>
  <c r="BJ46" i="20"/>
  <c r="AU46" i="20" s="1"/>
  <c r="BH46" i="20"/>
  <c r="BL46" i="20"/>
  <c r="BI17" i="22"/>
  <c r="BK17" i="22"/>
  <c r="AS17" i="22"/>
  <c r="AF17" i="22" l="1"/>
  <c r="E17" i="22" s="1"/>
  <c r="AH17" i="22"/>
  <c r="J17" i="22" s="1"/>
  <c r="K17" i="22" s="1"/>
  <c r="AU17" i="22" s="1"/>
  <c r="BO46" i="20"/>
  <c r="AX46" i="20"/>
  <c r="AE46" i="20"/>
  <c r="BM46" i="20"/>
  <c r="AH46" i="20"/>
  <c r="BN46" i="20"/>
  <c r="BP17" i="22"/>
  <c r="AX17" i="22"/>
  <c r="AJ17" i="22" s="1"/>
  <c r="Q17" i="22" s="1"/>
  <c r="BO17" i="22"/>
  <c r="AG17" i="22"/>
  <c r="BN17" i="22"/>
  <c r="AE17" i="22"/>
  <c r="AC18" i="22" l="1"/>
  <c r="Z18" i="22" s="1"/>
  <c r="AQ19" i="22"/>
  <c r="J46" i="20"/>
  <c r="BI47" i="20"/>
  <c r="AJ46" i="20"/>
  <c r="Q46" i="20" s="1"/>
  <c r="AI46" i="20"/>
  <c r="P46" i="20" s="1"/>
  <c r="R46" i="20" s="1"/>
  <c r="D46" i="20"/>
  <c r="BJ18" i="22"/>
  <c r="I17" i="22"/>
  <c r="R17" i="22"/>
  <c r="AL17" i="22"/>
  <c r="D17" i="22"/>
  <c r="AI17" i="22"/>
  <c r="BH18" i="22"/>
  <c r="AH18" i="22" l="1"/>
  <c r="J18" i="22" s="1"/>
  <c r="K18" i="22" s="1"/>
  <c r="H18" i="22"/>
  <c r="BP18" i="1" s="1"/>
  <c r="F46" i="20"/>
  <c r="AK46" i="20"/>
  <c r="BK47" i="20"/>
  <c r="AV46" i="20"/>
  <c r="AV47" i="20" s="1"/>
  <c r="AD47" i="20"/>
  <c r="AA47" i="20" s="1"/>
  <c r="AR48" i="20"/>
  <c r="W46" i="20"/>
  <c r="X46" i="20" s="1"/>
  <c r="W17" i="22"/>
  <c r="X17" i="22" s="1"/>
  <c r="BR17" i="1" s="1"/>
  <c r="AL46" i="20"/>
  <c r="AD18" i="22"/>
  <c r="AA18" i="22" s="1"/>
  <c r="AR19" i="22"/>
  <c r="AV17" i="22"/>
  <c r="P17" i="22"/>
  <c r="AK17" i="22" s="1"/>
  <c r="B17" i="22" s="1"/>
  <c r="BL18" i="22"/>
  <c r="AC19" i="22" l="1"/>
  <c r="Z19" i="22" s="1"/>
  <c r="AQ20" i="22"/>
  <c r="B46" i="20"/>
  <c r="AT46" i="1" s="1"/>
  <c r="AN46" i="20"/>
  <c r="AM46" i="20" s="1"/>
  <c r="AY46" i="1" s="1"/>
  <c r="AX46" i="1"/>
  <c r="AN17" i="22"/>
  <c r="AM17" i="22" s="1"/>
  <c r="BS17" i="1" s="1"/>
  <c r="O47" i="20"/>
  <c r="AW47" i="1" s="1"/>
  <c r="AY47" i="20"/>
  <c r="AP48" i="20"/>
  <c r="AB47" i="20"/>
  <c r="Y47" i="20" s="1"/>
  <c r="BG47" i="20"/>
  <c r="BN17" i="1"/>
  <c r="S17" i="22"/>
  <c r="O18" i="22"/>
  <c r="BQ18" i="1" s="1"/>
  <c r="H19" i="22" l="1"/>
  <c r="BP19" i="1" s="1"/>
  <c r="AH19" i="22"/>
  <c r="J19" i="22" s="1"/>
  <c r="S46" i="20"/>
  <c r="AW46" i="20" s="1"/>
  <c r="AF47" i="20"/>
  <c r="C47" i="20"/>
  <c r="AU47" i="1" s="1"/>
  <c r="BT17" i="1"/>
  <c r="AW17" i="22"/>
  <c r="AZ46" i="1" l="1"/>
  <c r="T46" i="20"/>
  <c r="U46" i="20" s="1"/>
  <c r="BA46" i="1" s="1"/>
  <c r="EF46" i="1" s="1"/>
  <c r="V46" i="20"/>
  <c r="AO47" i="20"/>
  <c r="E47" i="20"/>
  <c r="T17" i="22"/>
  <c r="U17" i="22" s="1"/>
  <c r="BU17" i="1" s="1"/>
  <c r="EH17" i="1" s="1"/>
  <c r="AO18" i="22"/>
  <c r="BM18" i="22" s="1"/>
  <c r="AY18" i="22" s="1"/>
  <c r="V17" i="22"/>
  <c r="BJ47" i="20" l="1"/>
  <c r="AU47" i="20" s="1"/>
  <c r="BH47" i="20"/>
  <c r="AS47" i="20"/>
  <c r="BL47" i="20"/>
  <c r="BI18" i="22"/>
  <c r="BK18" i="22"/>
  <c r="AU18" i="22" s="1"/>
  <c r="AS18" i="22"/>
  <c r="BO47" i="20" l="1"/>
  <c r="AX47" i="20"/>
  <c r="BM47" i="20"/>
  <c r="AE47" i="20"/>
  <c r="BN47" i="20"/>
  <c r="AH47" i="20"/>
  <c r="BN18" i="22"/>
  <c r="AF18" i="22"/>
  <c r="BO18" i="22"/>
  <c r="AG18" i="22"/>
  <c r="BP18" i="22"/>
  <c r="AX18" i="22"/>
  <c r="AI18" i="22" s="1"/>
  <c r="D47" i="20" l="1"/>
  <c r="AI47" i="20"/>
  <c r="P47" i="20" s="1"/>
  <c r="R47" i="20" s="1"/>
  <c r="J47" i="20"/>
  <c r="BI48" i="20"/>
  <c r="AJ47" i="20"/>
  <c r="Q47" i="20" s="1"/>
  <c r="P18" i="22"/>
  <c r="BJ19" i="22"/>
  <c r="I18" i="22"/>
  <c r="E18" i="22"/>
  <c r="AJ18" i="22"/>
  <c r="Q18" i="22" s="1"/>
  <c r="R18" i="22" s="1"/>
  <c r="AK18" i="22" l="1"/>
  <c r="AL47" i="20"/>
  <c r="BK48" i="20"/>
  <c r="AD48" i="20"/>
  <c r="AA48" i="20" s="1"/>
  <c r="AR49" i="20"/>
  <c r="F47" i="20"/>
  <c r="W47" i="20" s="1"/>
  <c r="X47" i="20" s="1"/>
  <c r="AK47" i="20"/>
  <c r="B47" i="20" s="1"/>
  <c r="AT47" i="1" s="1"/>
  <c r="AD19" i="22"/>
  <c r="AA19" i="22" s="1"/>
  <c r="AR20" i="22"/>
  <c r="AV18" i="22"/>
  <c r="BL19" i="22"/>
  <c r="F18" i="22"/>
  <c r="AT18" i="22" s="1"/>
  <c r="AL18" i="22"/>
  <c r="B18" i="22" s="1"/>
  <c r="AN47" i="20" l="1"/>
  <c r="AM47" i="20" s="1"/>
  <c r="AY47" i="1" s="1"/>
  <c r="AX47" i="1"/>
  <c r="S47" i="20"/>
  <c r="AY48" i="20"/>
  <c r="O48" i="20"/>
  <c r="AW48" i="1" s="1"/>
  <c r="AP49" i="20"/>
  <c r="AB48" i="20"/>
  <c r="Y48" i="20" s="1"/>
  <c r="BG48" i="20"/>
  <c r="BN18" i="1"/>
  <c r="AX19" i="22"/>
  <c r="O19" i="22"/>
  <c r="BQ19" i="1" s="1"/>
  <c r="AB19" i="22"/>
  <c r="Y19" i="22" s="1"/>
  <c r="AP20" i="22"/>
  <c r="BH19" i="22"/>
  <c r="W18" i="22"/>
  <c r="X18" i="22" s="1"/>
  <c r="AF48" i="20" l="1"/>
  <c r="C48" i="20"/>
  <c r="AU48" i="1" s="1"/>
  <c r="AZ47" i="1"/>
  <c r="AW47" i="20"/>
  <c r="BR18" i="1"/>
  <c r="AN18" i="22"/>
  <c r="AM18" i="22" s="1"/>
  <c r="S18" i="22"/>
  <c r="C19" i="22"/>
  <c r="BO19" i="1" s="1"/>
  <c r="AE19" i="22"/>
  <c r="T47" i="20" l="1"/>
  <c r="U47" i="20" s="1"/>
  <c r="BA47" i="1" s="1"/>
  <c r="EF47" i="1" s="1"/>
  <c r="V47" i="20"/>
  <c r="AO48" i="20"/>
  <c r="E48" i="20"/>
  <c r="D19" i="22"/>
  <c r="BT18" i="1"/>
  <c r="AW18" i="22"/>
  <c r="BS18" i="1"/>
  <c r="BH48" i="20" l="1"/>
  <c r="BJ48" i="20"/>
  <c r="BL48" i="20"/>
  <c r="AS48" i="20"/>
  <c r="T18" i="22"/>
  <c r="U18" i="22" s="1"/>
  <c r="BU18" i="1" s="1"/>
  <c r="EH18" i="1" s="1"/>
  <c r="AO19" i="22"/>
  <c r="BM19" i="22" s="1"/>
  <c r="V18" i="22"/>
  <c r="F19" i="22"/>
  <c r="AT19" i="22" s="1"/>
  <c r="BO48" i="20" l="1"/>
  <c r="AX48" i="20"/>
  <c r="AU48" i="20"/>
  <c r="AH48" i="20"/>
  <c r="BN48" i="20"/>
  <c r="BM48" i="20"/>
  <c r="AE48" i="20"/>
  <c r="BI19" i="22"/>
  <c r="BK19" i="22"/>
  <c r="AP21" i="22"/>
  <c r="AB20" i="22"/>
  <c r="Y20" i="22" s="1"/>
  <c r="AS19" i="22"/>
  <c r="D48" i="20" l="1"/>
  <c r="AI48" i="20"/>
  <c r="J48" i="20"/>
  <c r="BI49" i="20"/>
  <c r="AJ48" i="20"/>
  <c r="Q48" i="20" s="1"/>
  <c r="C20" i="22"/>
  <c r="BO20" i="1" s="1"/>
  <c r="BO19" i="22"/>
  <c r="AG19" i="22"/>
  <c r="BP19" i="22"/>
  <c r="AY19" i="22"/>
  <c r="AI19" i="22" s="1"/>
  <c r="BN19" i="22"/>
  <c r="AF19" i="22"/>
  <c r="AL48" i="20" l="1"/>
  <c r="P48" i="20"/>
  <c r="R48" i="20" s="1"/>
  <c r="F48" i="20"/>
  <c r="I19" i="22"/>
  <c r="P19" i="22"/>
  <c r="R19" i="22" s="1"/>
  <c r="AJ19" i="22"/>
  <c r="Q19" i="22" s="1"/>
  <c r="E19" i="22"/>
  <c r="BH20" i="22"/>
  <c r="AK48" i="20" l="1"/>
  <c r="B48" i="20" s="1"/>
  <c r="AT48" i="1" s="1"/>
  <c r="AB49" i="20"/>
  <c r="Y49" i="20" s="1"/>
  <c r="AP50" i="20"/>
  <c r="BG49" i="20"/>
  <c r="AV48" i="20"/>
  <c r="AV49" i="20" s="1"/>
  <c r="W48" i="20"/>
  <c r="X48" i="20" s="1"/>
  <c r="AR50" i="20"/>
  <c r="AD49" i="20"/>
  <c r="AA49" i="20" s="1"/>
  <c r="BK49" i="20"/>
  <c r="BL20" i="22"/>
  <c r="F20" i="22"/>
  <c r="AR21" i="22"/>
  <c r="AD20" i="22"/>
  <c r="AA20" i="22" s="1"/>
  <c r="AV19" i="22"/>
  <c r="K19" i="22"/>
  <c r="AK19" i="22"/>
  <c r="AL19" i="22"/>
  <c r="AY49" i="20" l="1"/>
  <c r="O49" i="20"/>
  <c r="AW49" i="1" s="1"/>
  <c r="AN48" i="20"/>
  <c r="AM48" i="20" s="1"/>
  <c r="AY48" i="1" s="1"/>
  <c r="AX48" i="1"/>
  <c r="S48" i="20"/>
  <c r="C49" i="20"/>
  <c r="AU49" i="1" s="1"/>
  <c r="AF49" i="20"/>
  <c r="E49" i="20" s="1"/>
  <c r="O20" i="22"/>
  <c r="BQ20" i="1" s="1"/>
  <c r="AB21" i="22"/>
  <c r="Y21" i="22" s="1"/>
  <c r="AP22" i="22"/>
  <c r="B19" i="22"/>
  <c r="W19" i="22"/>
  <c r="X19" i="22" s="1"/>
  <c r="AC20" i="22"/>
  <c r="AQ21" i="22"/>
  <c r="AU19" i="22"/>
  <c r="BJ20" i="22"/>
  <c r="AW48" i="20" l="1"/>
  <c r="T48" i="20" s="1"/>
  <c r="U48" i="20" s="1"/>
  <c r="BA48" i="1" s="1"/>
  <c r="EF48" i="1" s="1"/>
  <c r="AZ48" i="1"/>
  <c r="Z20" i="22"/>
  <c r="H20" i="22" s="1"/>
  <c r="BP20" i="1" s="1"/>
  <c r="C21" i="22"/>
  <c r="BO21" i="1" s="1"/>
  <c r="AF21" i="22"/>
  <c r="BR19" i="1"/>
  <c r="S19" i="22"/>
  <c r="AN19" i="22"/>
  <c r="AM19" i="22" s="1"/>
  <c r="BN19" i="1"/>
  <c r="V48" i="20" l="1"/>
  <c r="AO49" i="20"/>
  <c r="BT19" i="1"/>
  <c r="AW19" i="22"/>
  <c r="E21" i="22"/>
  <c r="BS19" i="1"/>
  <c r="BJ49" i="20" l="1"/>
  <c r="BH49" i="20"/>
  <c r="BL49" i="20"/>
  <c r="AS49" i="20"/>
  <c r="T49" i="20"/>
  <c r="AO20" i="22"/>
  <c r="T19" i="22"/>
  <c r="U19" i="22" s="1"/>
  <c r="BU19" i="1" s="1"/>
  <c r="CN19" i="1" s="1"/>
  <c r="V19" i="22"/>
  <c r="BM20" i="22" l="1"/>
  <c r="AX20" i="22" s="1"/>
  <c r="AT20" i="22"/>
  <c r="BK20" i="22"/>
  <c r="AH20" i="22" s="1"/>
  <c r="J20" i="22" s="1"/>
  <c r="BI20" i="22"/>
  <c r="BO49" i="20"/>
  <c r="AX49" i="20"/>
  <c r="AJ49" i="20" s="1"/>
  <c r="Q49" i="20" s="1"/>
  <c r="AL49" i="20" s="1"/>
  <c r="BM49" i="20"/>
  <c r="AE49" i="20"/>
  <c r="BN49" i="20"/>
  <c r="AG49" i="20"/>
  <c r="I49" i="20" s="1"/>
  <c r="K49" i="20" s="1"/>
  <c r="EH19" i="1"/>
  <c r="AS20" i="22"/>
  <c r="AE20" i="22" l="1"/>
  <c r="D20" i="22" s="1"/>
  <c r="BI50" i="20"/>
  <c r="AC50" i="20"/>
  <c r="Z50" i="20" s="1"/>
  <c r="AQ51" i="20"/>
  <c r="AU49" i="20"/>
  <c r="D49" i="20"/>
  <c r="AI49" i="20"/>
  <c r="P49" i="20" s="1"/>
  <c r="R49" i="20" s="1"/>
  <c r="BN20" i="22"/>
  <c r="AF20" i="22"/>
  <c r="BP20" i="22"/>
  <c r="AY20" i="22"/>
  <c r="AI20" i="22" s="1"/>
  <c r="BO20" i="22"/>
  <c r="AG20" i="22"/>
  <c r="F49" i="20" l="1"/>
  <c r="AK49" i="20"/>
  <c r="B49" i="20" s="1"/>
  <c r="AH50" i="20"/>
  <c r="J50" i="20" s="1"/>
  <c r="K50" i="20" s="1"/>
  <c r="H50" i="20"/>
  <c r="AV50" i="1" s="1"/>
  <c r="BK50" i="20"/>
  <c r="W49" i="20"/>
  <c r="X49" i="20" s="1"/>
  <c r="AD50" i="20"/>
  <c r="AA50" i="20" s="1"/>
  <c r="AR51" i="20"/>
  <c r="P20" i="22"/>
  <c r="R20" i="22" s="1"/>
  <c r="I20" i="22"/>
  <c r="AJ20" i="22"/>
  <c r="Q20" i="22" s="1"/>
  <c r="E20" i="22"/>
  <c r="BH21" i="22"/>
  <c r="AN49" i="20" l="1"/>
  <c r="AM49" i="20" s="1"/>
  <c r="AY49" i="1" s="1"/>
  <c r="AX49" i="1"/>
  <c r="S49" i="20"/>
  <c r="U49" i="20" s="1"/>
  <c r="BA49" i="1" s="1"/>
  <c r="CL49" i="1" s="1"/>
  <c r="AQ52" i="20"/>
  <c r="AC51" i="20"/>
  <c r="Z51" i="20" s="1"/>
  <c r="AT49" i="1"/>
  <c r="AP51" i="20"/>
  <c r="AB50" i="20"/>
  <c r="Y50" i="20" s="1"/>
  <c r="BG50" i="20"/>
  <c r="O50" i="20"/>
  <c r="AW50" i="1" s="1"/>
  <c r="AY50" i="20"/>
  <c r="AL20" i="22"/>
  <c r="K20" i="22"/>
  <c r="AK20" i="22"/>
  <c r="AR22" i="22"/>
  <c r="AD21" i="22"/>
  <c r="AA21" i="22" s="1"/>
  <c r="AV20" i="22"/>
  <c r="BL21" i="22"/>
  <c r="H51" i="20" l="1"/>
  <c r="AV51" i="1" s="1"/>
  <c r="AH51" i="20"/>
  <c r="J51" i="20" s="1"/>
  <c r="K51" i="20" s="1"/>
  <c r="AF50" i="20"/>
  <c r="E50" i="20" s="1"/>
  <c r="F50" i="20" s="1"/>
  <c r="C50" i="20"/>
  <c r="AU50" i="1" s="1"/>
  <c r="EF49" i="1"/>
  <c r="AZ49" i="1"/>
  <c r="AW49" i="20"/>
  <c r="B20" i="22"/>
  <c r="W20" i="22"/>
  <c r="X20" i="22" s="1"/>
  <c r="AQ22" i="22"/>
  <c r="AC21" i="22"/>
  <c r="AU20" i="22"/>
  <c r="BJ21" i="22"/>
  <c r="O21" i="22"/>
  <c r="BQ21" i="1" s="1"/>
  <c r="AC52" i="20" l="1"/>
  <c r="Z52" i="20" s="1"/>
  <c r="AH52" i="20" s="1"/>
  <c r="J52" i="20" s="1"/>
  <c r="AQ53" i="20"/>
  <c r="V49" i="20"/>
  <c r="AO50" i="20"/>
  <c r="AP52" i="20"/>
  <c r="AB51" i="20"/>
  <c r="Y51" i="20" s="1"/>
  <c r="Z21" i="22"/>
  <c r="AG21" i="22" s="1"/>
  <c r="BN20" i="1"/>
  <c r="BR20" i="1"/>
  <c r="S20" i="22"/>
  <c r="AN20" i="22"/>
  <c r="AM20" i="22" s="1"/>
  <c r="H21" i="22" l="1"/>
  <c r="BP21" i="1" s="1"/>
  <c r="H52" i="20"/>
  <c r="AV52" i="1" s="1"/>
  <c r="AS50" i="20"/>
  <c r="BL50" i="20"/>
  <c r="BJ50" i="20"/>
  <c r="AU50" i="20" s="1"/>
  <c r="BH50" i="20"/>
  <c r="AE51" i="20"/>
  <c r="D51" i="20" s="1"/>
  <c r="C51" i="20"/>
  <c r="AU51" i="1" s="1"/>
  <c r="AW20" i="22"/>
  <c r="BT20" i="1"/>
  <c r="I21" i="22"/>
  <c r="K21" i="22" s="1"/>
  <c r="BS20" i="1"/>
  <c r="BM50" i="20" l="1"/>
  <c r="AE50" i="20"/>
  <c r="AG50" i="20"/>
  <c r="BN50" i="20"/>
  <c r="BO50" i="20"/>
  <c r="AX50" i="20"/>
  <c r="AJ50" i="20" s="1"/>
  <c r="Q50" i="20" s="1"/>
  <c r="T20" i="22"/>
  <c r="U20" i="22" s="1"/>
  <c r="BU20" i="1" s="1"/>
  <c r="EH20" i="1" s="1"/>
  <c r="AO21" i="22"/>
  <c r="BM21" i="22" s="1"/>
  <c r="AX21" i="22" s="1"/>
  <c r="AC22" i="22"/>
  <c r="AQ23" i="22"/>
  <c r="V20" i="22"/>
  <c r="BI51" i="20" l="1"/>
  <c r="I50" i="20"/>
  <c r="D50" i="20"/>
  <c r="AI50" i="20"/>
  <c r="BG51" i="20"/>
  <c r="Z22" i="22"/>
  <c r="AG22" i="22" s="1"/>
  <c r="AL50" i="20"/>
  <c r="R50" i="20"/>
  <c r="BI21" i="22"/>
  <c r="BK21" i="22"/>
  <c r="AU21" i="22" s="1"/>
  <c r="AS21" i="22"/>
  <c r="H22" i="22" l="1"/>
  <c r="BP22" i="1" s="1"/>
  <c r="AV50" i="20"/>
  <c r="AD51" i="20"/>
  <c r="AA51" i="20" s="1"/>
  <c r="AR52" i="20"/>
  <c r="P50" i="20"/>
  <c r="AK50" i="20" s="1"/>
  <c r="B50" i="20" s="1"/>
  <c r="AT50" i="1" s="1"/>
  <c r="BK51" i="20"/>
  <c r="W50" i="20"/>
  <c r="X50" i="20" s="1"/>
  <c r="I22" i="22"/>
  <c r="K22" i="22" s="1"/>
  <c r="BO21" i="22"/>
  <c r="AH21" i="22"/>
  <c r="BN21" i="22"/>
  <c r="AE21" i="22"/>
  <c r="BP21" i="22"/>
  <c r="AY21" i="22"/>
  <c r="O51" i="20" l="1"/>
  <c r="AW51" i="1" s="1"/>
  <c r="AX51" i="20"/>
  <c r="S50" i="20"/>
  <c r="AN50" i="20"/>
  <c r="AM50" i="20" s="1"/>
  <c r="AY50" i="1" s="1"/>
  <c r="AX50" i="1"/>
  <c r="AI21" i="22"/>
  <c r="D21" i="22"/>
  <c r="AQ24" i="22"/>
  <c r="AC23" i="22"/>
  <c r="J21" i="22"/>
  <c r="AJ21" i="22"/>
  <c r="Q21" i="22" s="1"/>
  <c r="BJ22" i="22"/>
  <c r="Z23" i="22" l="1"/>
  <c r="H23" i="22" s="1"/>
  <c r="BP23" i="1" s="1"/>
  <c r="AW50" i="20"/>
  <c r="T50" i="20" s="1"/>
  <c r="U50" i="20" s="1"/>
  <c r="AZ50" i="1"/>
  <c r="F21" i="22"/>
  <c r="AT21" i="22" s="1"/>
  <c r="P21" i="22"/>
  <c r="R21" i="22" s="1"/>
  <c r="AL21" i="22"/>
  <c r="AH23" i="22" l="1"/>
  <c r="J23" i="22" s="1"/>
  <c r="K23" i="22" s="1"/>
  <c r="AC24" i="22" s="1"/>
  <c r="BA50" i="1"/>
  <c r="EF50" i="1" s="1"/>
  <c r="V50" i="20"/>
  <c r="AO51" i="20"/>
  <c r="AK21" i="22"/>
  <c r="B21" i="22" s="1"/>
  <c r="AR23" i="22"/>
  <c r="AD22" i="22"/>
  <c r="AA22" i="22" s="1"/>
  <c r="AV21" i="22"/>
  <c r="BL22" i="22"/>
  <c r="AB22" i="22"/>
  <c r="Y22" i="22" s="1"/>
  <c r="AP23" i="22"/>
  <c r="W21" i="22"/>
  <c r="X21" i="22" s="1"/>
  <c r="BH22" i="22"/>
  <c r="AQ25" i="22" l="1"/>
  <c r="BL51" i="20"/>
  <c r="AS51" i="20"/>
  <c r="BH51" i="20"/>
  <c r="BJ51" i="20"/>
  <c r="AU51" i="20" s="1"/>
  <c r="Z24" i="22"/>
  <c r="BN21" i="1"/>
  <c r="S21" i="22"/>
  <c r="AN21" i="22"/>
  <c r="AM21" i="22" s="1"/>
  <c r="BR21" i="1"/>
  <c r="O22" i="22"/>
  <c r="BQ22" i="1" s="1"/>
  <c r="C22" i="22"/>
  <c r="BO22" i="1" s="1"/>
  <c r="AF22" i="22"/>
  <c r="H24" i="22" l="1"/>
  <c r="BP24" i="1" s="1"/>
  <c r="BN51" i="20"/>
  <c r="AG51" i="20"/>
  <c r="AF51" i="20"/>
  <c r="BM51" i="20"/>
  <c r="BO51" i="20"/>
  <c r="AY51" i="20"/>
  <c r="AI51" i="20" s="1"/>
  <c r="BS21" i="1"/>
  <c r="BT21" i="1"/>
  <c r="AW21" i="22"/>
  <c r="E22" i="22"/>
  <c r="E51" i="20" l="1"/>
  <c r="F51" i="20" s="1"/>
  <c r="BG52" i="20" s="1"/>
  <c r="AJ51" i="20"/>
  <c r="Q51" i="20" s="1"/>
  <c r="R51" i="20" s="1"/>
  <c r="I51" i="20"/>
  <c r="BI52" i="20"/>
  <c r="P51" i="20"/>
  <c r="T21" i="22"/>
  <c r="U21" i="22" s="1"/>
  <c r="AO22" i="22"/>
  <c r="BM22" i="22" s="1"/>
  <c r="AX22" i="22" s="1"/>
  <c r="V21" i="22"/>
  <c r="AK51" i="20" l="1"/>
  <c r="AP53" i="20"/>
  <c r="AB52" i="20"/>
  <c r="Y52" i="20" s="1"/>
  <c r="AD52" i="20"/>
  <c r="AA52" i="20" s="1"/>
  <c r="AR53" i="20"/>
  <c r="AV51" i="20"/>
  <c r="AV52" i="20" s="1"/>
  <c r="W51" i="20"/>
  <c r="X51" i="20" s="1"/>
  <c r="AL51" i="20"/>
  <c r="B51" i="20" s="1"/>
  <c r="AT51" i="1" s="1"/>
  <c r="BK52" i="20"/>
  <c r="BI22" i="22"/>
  <c r="BK22" i="22"/>
  <c r="AU22" i="22" s="1"/>
  <c r="BU21" i="1"/>
  <c r="EH21" i="1" s="1"/>
  <c r="AS22" i="22"/>
  <c r="S51" i="20" l="1"/>
  <c r="AX51" i="1"/>
  <c r="AN51" i="20"/>
  <c r="AM51" i="20" s="1"/>
  <c r="AY51" i="1" s="1"/>
  <c r="C52" i="20"/>
  <c r="AU52" i="1" s="1"/>
  <c r="AE52" i="20"/>
  <c r="D52" i="20" s="1"/>
  <c r="F52" i="20" s="1"/>
  <c r="AX52" i="20"/>
  <c r="O52" i="20"/>
  <c r="AW52" i="1" s="1"/>
  <c r="BP22" i="22"/>
  <c r="AY22" i="22"/>
  <c r="BO22" i="22"/>
  <c r="AH22" i="22"/>
  <c r="BN22" i="22"/>
  <c r="AE22" i="22"/>
  <c r="AB53" i="20" l="1"/>
  <c r="Y53" i="20" s="1"/>
  <c r="AP54" i="20"/>
  <c r="AW51" i="20"/>
  <c r="AZ51" i="1"/>
  <c r="AI22" i="22"/>
  <c r="D22" i="22"/>
  <c r="J22" i="22"/>
  <c r="BJ23" i="22"/>
  <c r="AJ22" i="22"/>
  <c r="Q22" i="22" s="1"/>
  <c r="T51" i="20" l="1"/>
  <c r="U51" i="20" s="1"/>
  <c r="BA51" i="1" s="1"/>
  <c r="EF51" i="1" s="1"/>
  <c r="V51" i="20"/>
  <c r="AO52" i="20"/>
  <c r="C53" i="20"/>
  <c r="AU53" i="1" s="1"/>
  <c r="AF53" i="20"/>
  <c r="E53" i="20" s="1"/>
  <c r="AL22" i="22"/>
  <c r="F22" i="22"/>
  <c r="AT22" i="22" s="1"/>
  <c r="AT23" i="22" s="1"/>
  <c r="P22" i="22"/>
  <c r="R22" i="22" s="1"/>
  <c r="BL52" i="20" l="1"/>
  <c r="AS52" i="20"/>
  <c r="BH52" i="20"/>
  <c r="BJ52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BH23" i="22"/>
  <c r="W22" i="22"/>
  <c r="X22" i="22" s="1"/>
  <c r="BN52" i="20" l="1"/>
  <c r="AG52" i="20"/>
  <c r="BM52" i="20"/>
  <c r="AF52" i="20"/>
  <c r="BO52" i="20"/>
  <c r="AY52" i="20"/>
  <c r="AI52" i="20" s="1"/>
  <c r="P52" i="20" s="1"/>
  <c r="R52" i="20" s="1"/>
  <c r="AN22" i="22"/>
  <c r="AM22" i="22" s="1"/>
  <c r="BR22" i="1"/>
  <c r="S22" i="22"/>
  <c r="C23" i="22"/>
  <c r="BO23" i="1" s="1"/>
  <c r="AY23" i="22"/>
  <c r="O23" i="22"/>
  <c r="BQ23" i="1" s="1"/>
  <c r="AD53" i="20" l="1"/>
  <c r="AA53" i="20" s="1"/>
  <c r="AR54" i="20"/>
  <c r="E52" i="20"/>
  <c r="AJ52" i="20"/>
  <c r="Q52" i="20" s="1"/>
  <c r="BG53" i="20"/>
  <c r="I52" i="20"/>
  <c r="BT22" i="1"/>
  <c r="AW22" i="22"/>
  <c r="BS22" i="1"/>
  <c r="AL52" i="20" l="1"/>
  <c r="BK53" i="20"/>
  <c r="AK52" i="20"/>
  <c r="B52" i="20" s="1"/>
  <c r="AT52" i="1" s="1"/>
  <c r="K52" i="20"/>
  <c r="O53" i="20"/>
  <c r="AW53" i="1" s="1"/>
  <c r="AY53" i="20"/>
  <c r="T22" i="22"/>
  <c r="U22" i="22" s="1"/>
  <c r="BU22" i="1" s="1"/>
  <c r="EH22" i="1" s="1"/>
  <c r="AO23" i="22"/>
  <c r="BM23" i="22" s="1"/>
  <c r="V22" i="22"/>
  <c r="F23" i="22"/>
  <c r="AC53" i="20" l="1"/>
  <c r="Z53" i="20" s="1"/>
  <c r="AQ54" i="20"/>
  <c r="AU52" i="20"/>
  <c r="BI53" i="20"/>
  <c r="W52" i="20"/>
  <c r="X52" i="20" s="1"/>
  <c r="BI23" i="22"/>
  <c r="AF23" i="22" s="1"/>
  <c r="E23" i="22" s="1"/>
  <c r="BK23" i="22"/>
  <c r="AP25" i="22"/>
  <c r="AB24" i="22"/>
  <c r="Y24" i="22" s="1"/>
  <c r="AS23" i="22"/>
  <c r="AX52" i="1" l="1"/>
  <c r="AN52" i="20"/>
  <c r="AM52" i="20" s="1"/>
  <c r="AY52" i="1" s="1"/>
  <c r="S52" i="20"/>
  <c r="AG53" i="20"/>
  <c r="H53" i="20"/>
  <c r="AV53" i="1" s="1"/>
  <c r="AE24" i="22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I53" i="20" l="1"/>
  <c r="K53" i="20" s="1"/>
  <c r="AW52" i="20"/>
  <c r="T52" i="20" s="1"/>
  <c r="U52" i="20" s="1"/>
  <c r="BA52" i="1" s="1"/>
  <c r="EF52" i="1" s="1"/>
  <c r="AZ52" i="1"/>
  <c r="R23" i="22"/>
  <c r="AL23" i="22"/>
  <c r="AI23" i="22"/>
  <c r="BH24" i="22"/>
  <c r="D23" i="22"/>
  <c r="I23" i="22"/>
  <c r="BJ24" i="22"/>
  <c r="D24" i="22"/>
  <c r="AO53" i="20" l="1"/>
  <c r="V52" i="20"/>
  <c r="AC54" i="20"/>
  <c r="Z54" i="20" s="1"/>
  <c r="AQ55" i="20"/>
  <c r="W23" i="22"/>
  <c r="X23" i="22" s="1"/>
  <c r="BR23" i="1" s="1"/>
  <c r="BL24" i="22"/>
  <c r="P23" i="22"/>
  <c r="AK23" i="22" s="1"/>
  <c r="B23" i="22" s="1"/>
  <c r="AD24" i="22"/>
  <c r="AA24" i="22" s="1"/>
  <c r="AR25" i="22"/>
  <c r="AV23" i="22"/>
  <c r="H54" i="20" l="1"/>
  <c r="AV54" i="1" s="1"/>
  <c r="AG54" i="20"/>
  <c r="BH53" i="20"/>
  <c r="AS53" i="20"/>
  <c r="BJ53" i="20"/>
  <c r="BL53" i="20"/>
  <c r="AN23" i="22"/>
  <c r="AM23" i="22" s="1"/>
  <c r="BS23" i="1" s="1"/>
  <c r="BN23" i="1"/>
  <c r="S23" i="22"/>
  <c r="AY24" i="22"/>
  <c r="O24" i="22"/>
  <c r="BQ24" i="1" s="1"/>
  <c r="AX53" i="20" l="1"/>
  <c r="BO53" i="20"/>
  <c r="AU53" i="20"/>
  <c r="BN53" i="20"/>
  <c r="AH53" i="20"/>
  <c r="BM53" i="20"/>
  <c r="AE53" i="20"/>
  <c r="I54" i="20"/>
  <c r="K54" i="20" s="1"/>
  <c r="AW23" i="22"/>
  <c r="BT23" i="1"/>
  <c r="AC55" i="20" l="1"/>
  <c r="Z55" i="20" s="1"/>
  <c r="AQ56" i="20"/>
  <c r="D53" i="20"/>
  <c r="AI53" i="20"/>
  <c r="J53" i="20"/>
  <c r="AJ53" i="20"/>
  <c r="Q53" i="20" s="1"/>
  <c r="BI54" i="20"/>
  <c r="AO24" i="22"/>
  <c r="BM24" i="22" s="1"/>
  <c r="T23" i="22"/>
  <c r="U23" i="22" s="1"/>
  <c r="BU23" i="1" s="1"/>
  <c r="EH23" i="1" s="1"/>
  <c r="V23" i="22"/>
  <c r="BK24" i="22" l="1"/>
  <c r="AG24" i="22" s="1"/>
  <c r="I24" i="22" s="1"/>
  <c r="AL53" i="20"/>
  <c r="P53" i="20"/>
  <c r="R53" i="20" s="1"/>
  <c r="BK54" i="20" s="1"/>
  <c r="F53" i="20"/>
  <c r="AH55" i="20"/>
  <c r="J55" i="20" s="1"/>
  <c r="H55" i="20"/>
  <c r="AV55" i="1" s="1"/>
  <c r="BI24" i="22"/>
  <c r="AS24" i="22"/>
  <c r="AK53" i="20" l="1"/>
  <c r="B53" i="20" s="1"/>
  <c r="AT53" i="1" s="1"/>
  <c r="AB54" i="20"/>
  <c r="Y54" i="20" s="1"/>
  <c r="AP55" i="20"/>
  <c r="W53" i="20"/>
  <c r="X53" i="20" s="1"/>
  <c r="BG54" i="20"/>
  <c r="AD54" i="20"/>
  <c r="AA54" i="20" s="1"/>
  <c r="AV53" i="20"/>
  <c r="AV54" i="20" s="1"/>
  <c r="AR55" i="20"/>
  <c r="BP24" i="22"/>
  <c r="AX24" i="22"/>
  <c r="BN24" i="22"/>
  <c r="AF24" i="22"/>
  <c r="BO24" i="22"/>
  <c r="AH24" i="22"/>
  <c r="AN53" i="20" l="1"/>
  <c r="AM53" i="20" s="1"/>
  <c r="AY53" i="1" s="1"/>
  <c r="AX53" i="1"/>
  <c r="S53" i="20"/>
  <c r="C54" i="20"/>
  <c r="AU54" i="1" s="1"/>
  <c r="AF54" i="20"/>
  <c r="E54" i="20" s="1"/>
  <c r="AY54" i="20"/>
  <c r="O54" i="20"/>
  <c r="AW54" i="1" s="1"/>
  <c r="J24" i="22"/>
  <c r="K24" i="22" s="1"/>
  <c r="BJ25" i="22" s="1"/>
  <c r="AI24" i="22"/>
  <c r="E24" i="22"/>
  <c r="AJ24" i="22"/>
  <c r="Q24" i="22" s="1"/>
  <c r="R24" i="22" s="1"/>
  <c r="AZ53" i="1" l="1"/>
  <c r="AW53" i="20"/>
  <c r="T53" i="20" s="1"/>
  <c r="U53" i="20" s="1"/>
  <c r="BA53" i="1" s="1"/>
  <c r="EF53" i="1" s="1"/>
  <c r="P24" i="22"/>
  <c r="AK24" i="22" s="1"/>
  <c r="BL25" i="22"/>
  <c r="AD25" i="22"/>
  <c r="AA25" i="22" s="1"/>
  <c r="AR26" i="22"/>
  <c r="AV24" i="22"/>
  <c r="F24" i="22"/>
  <c r="AL24" i="22"/>
  <c r="AC25" i="22"/>
  <c r="AQ26" i="22"/>
  <c r="AU24" i="22"/>
  <c r="W24" i="22" l="1"/>
  <c r="X24" i="22" s="1"/>
  <c r="AT24" i="22"/>
  <c r="AT25" i="22" s="1"/>
  <c r="AO54" i="20"/>
  <c r="V53" i="20"/>
  <c r="Z25" i="22"/>
  <c r="H25" i="22" s="1"/>
  <c r="BP25" i="1" s="1"/>
  <c r="AY25" i="22"/>
  <c r="O25" i="22"/>
  <c r="BQ25" i="1" s="1"/>
  <c r="BR24" i="1"/>
  <c r="AN24" i="22"/>
  <c r="AM24" i="22" s="1"/>
  <c r="AB25" i="22"/>
  <c r="Y25" i="22" s="1"/>
  <c r="AP26" i="22"/>
  <c r="BH25" i="22"/>
  <c r="B24" i="22"/>
  <c r="S24" i="22" s="1"/>
  <c r="BJ54" i="20" l="1"/>
  <c r="AU54" i="20" s="1"/>
  <c r="AS54" i="20"/>
  <c r="BH54" i="20"/>
  <c r="BL54" i="20"/>
  <c r="AW24" i="22"/>
  <c r="BT24" i="1"/>
  <c r="BS24" i="1"/>
  <c r="BN24" i="1"/>
  <c r="C25" i="22"/>
  <c r="BO25" i="1" s="1"/>
  <c r="BO54" i="20" l="1"/>
  <c r="AX54" i="20"/>
  <c r="BM54" i="20"/>
  <c r="AE54" i="20"/>
  <c r="BN54" i="20"/>
  <c r="AH54" i="20"/>
  <c r="AO25" i="22"/>
  <c r="BM25" i="22" s="1"/>
  <c r="T24" i="22"/>
  <c r="U24" i="22" s="1"/>
  <c r="BU24" i="1" s="1"/>
  <c r="CN24" i="1" s="1"/>
  <c r="V24" i="22"/>
  <c r="J54" i="20" l="1"/>
  <c r="BI55" i="20"/>
  <c r="AI54" i="20"/>
  <c r="D54" i="20"/>
  <c r="F54" i="20" s="1"/>
  <c r="BG55" i="20" s="1"/>
  <c r="AJ54" i="20"/>
  <c r="Q54" i="20" s="1"/>
  <c r="BK25" i="22"/>
  <c r="AG25" i="22" s="1"/>
  <c r="I25" i="22" s="1"/>
  <c r="BI25" i="22"/>
  <c r="AE25" i="22" s="1"/>
  <c r="D25" i="22" s="1"/>
  <c r="EH24" i="1"/>
  <c r="AS25" i="22"/>
  <c r="AB55" i="20" l="1"/>
  <c r="Y55" i="20" s="1"/>
  <c r="AP56" i="20"/>
  <c r="P54" i="20"/>
  <c r="AL54" i="20"/>
  <c r="BO25" i="22"/>
  <c r="AH25" i="22"/>
  <c r="BN25" i="22"/>
  <c r="AF25" i="22"/>
  <c r="BP25" i="22"/>
  <c r="AX25" i="22"/>
  <c r="AK54" i="20" l="1"/>
  <c r="B54" i="20" s="1"/>
  <c r="AT54" i="1" s="1"/>
  <c r="R54" i="20"/>
  <c r="C55" i="20"/>
  <c r="AU55" i="1" s="1"/>
  <c r="AF55" i="20"/>
  <c r="E55" i="20" s="1"/>
  <c r="J25" i="22"/>
  <c r="K25" i="22" s="1"/>
  <c r="BJ26" i="22" s="1"/>
  <c r="AI25" i="22"/>
  <c r="AJ25" i="22"/>
  <c r="Q25" i="22" s="1"/>
  <c r="R25" i="22" s="1"/>
  <c r="E25" i="22"/>
  <c r="AD55" i="20" l="1"/>
  <c r="AA55" i="20" s="1"/>
  <c r="AR56" i="20"/>
  <c r="W54" i="20"/>
  <c r="X54" i="20" s="1"/>
  <c r="BK55" i="20"/>
  <c r="BL26" i="22"/>
  <c r="P25" i="22"/>
  <c r="AK25" i="22" s="1"/>
  <c r="AL25" i="22"/>
  <c r="F25" i="22"/>
  <c r="AD26" i="22"/>
  <c r="AA26" i="22" s="1"/>
  <c r="AR27" i="22"/>
  <c r="AV25" i="22"/>
  <c r="AC26" i="22"/>
  <c r="AQ27" i="22"/>
  <c r="AU25" i="22"/>
  <c r="AU26" i="22" s="1"/>
  <c r="W25" i="22" l="1"/>
  <c r="X25" i="22" s="1"/>
  <c r="AN25" i="22" s="1"/>
  <c r="AM25" i="22" s="1"/>
  <c r="AX54" i="1"/>
  <c r="AN54" i="20"/>
  <c r="AM54" i="20" s="1"/>
  <c r="AY54" i="1" s="1"/>
  <c r="S54" i="20"/>
  <c r="AY55" i="20"/>
  <c r="O55" i="20"/>
  <c r="AW55" i="1" s="1"/>
  <c r="Z26" i="22"/>
  <c r="AG26" i="22" s="1"/>
  <c r="AY26" i="22"/>
  <c r="O26" i="22"/>
  <c r="BQ26" i="1" s="1"/>
  <c r="AB26" i="22"/>
  <c r="Y26" i="22" s="1"/>
  <c r="AP27" i="22"/>
  <c r="BH26" i="22"/>
  <c r="B25" i="22"/>
  <c r="S25" i="22" s="1"/>
  <c r="BR25" i="1" l="1"/>
  <c r="H26" i="22"/>
  <c r="BP26" i="1" s="1"/>
  <c r="AZ54" i="1"/>
  <c r="AW54" i="20"/>
  <c r="T54" i="20" s="1"/>
  <c r="U54" i="20" s="1"/>
  <c r="BA54" i="1" s="1"/>
  <c r="AW25" i="22"/>
  <c r="BT25" i="1"/>
  <c r="BS25" i="1"/>
  <c r="BN25" i="1"/>
  <c r="C26" i="22"/>
  <c r="BO26" i="1" s="1"/>
  <c r="AE26" i="22"/>
  <c r="I26" i="22"/>
  <c r="K26" i="22" s="1"/>
  <c r="EF54" i="1" l="1"/>
  <c r="CL54" i="1"/>
  <c r="AO55" i="20"/>
  <c r="V54" i="20"/>
  <c r="AO26" i="22"/>
  <c r="BM26" i="22" s="1"/>
  <c r="T25" i="22"/>
  <c r="U25" i="22" s="1"/>
  <c r="BU25" i="1" s="1"/>
  <c r="EH25" i="1" s="1"/>
  <c r="AC27" i="22"/>
  <c r="AQ28" i="22"/>
  <c r="D26" i="22"/>
  <c r="V25" i="22"/>
  <c r="BL55" i="20" l="1"/>
  <c r="BJ55" i="20"/>
  <c r="AS55" i="20"/>
  <c r="BH55" i="20"/>
  <c r="BK26" i="22"/>
  <c r="Z27" i="22"/>
  <c r="H27" i="22" s="1"/>
  <c r="BP27" i="1" s="1"/>
  <c r="BI26" i="22"/>
  <c r="F26" i="22"/>
  <c r="AT26" i="22" s="1"/>
  <c r="AS26" i="22"/>
  <c r="AH27" i="22" l="1"/>
  <c r="J27" i="22" s="1"/>
  <c r="BM55" i="20"/>
  <c r="AE55" i="20"/>
  <c r="AG55" i="20"/>
  <c r="BN55" i="20"/>
  <c r="BO55" i="20"/>
  <c r="AX55" i="20"/>
  <c r="AJ55" i="20" s="1"/>
  <c r="Q55" i="20" s="1"/>
  <c r="AL55" i="20" s="1"/>
  <c r="BN26" i="22"/>
  <c r="AF26" i="22"/>
  <c r="BP26" i="22"/>
  <c r="AX26" i="22"/>
  <c r="AP28" i="22"/>
  <c r="AB27" i="22"/>
  <c r="Y27" i="22" s="1"/>
  <c r="BO26" i="22"/>
  <c r="AH26" i="22"/>
  <c r="I55" i="20" l="1"/>
  <c r="K55" i="20" s="1"/>
  <c r="D55" i="20"/>
  <c r="AI55" i="20"/>
  <c r="AF27" i="22"/>
  <c r="C27" i="22"/>
  <c r="BO27" i="1" s="1"/>
  <c r="AJ26" i="22"/>
  <c r="Q26" i="22" s="1"/>
  <c r="E26" i="22"/>
  <c r="BH27" i="22"/>
  <c r="J26" i="22"/>
  <c r="BJ27" i="22"/>
  <c r="AI26" i="22"/>
  <c r="P55" i="20" l="1"/>
  <c r="R55" i="20" s="1"/>
  <c r="BK56" i="20" s="1"/>
  <c r="F55" i="20"/>
  <c r="AC56" i="20"/>
  <c r="Z56" i="20" s="1"/>
  <c r="AQ57" i="20"/>
  <c r="AU55" i="20"/>
  <c r="BI56" i="20"/>
  <c r="AL26" i="22"/>
  <c r="P26" i="22"/>
  <c r="E27" i="22"/>
  <c r="AK55" i="20" l="1"/>
  <c r="B55" i="20" s="1"/>
  <c r="AT55" i="1" s="1"/>
  <c r="W55" i="20"/>
  <c r="X55" i="20" s="1"/>
  <c r="AN55" i="20" s="1"/>
  <c r="AM55" i="20" s="1"/>
  <c r="AY55" i="1" s="1"/>
  <c r="H56" i="20"/>
  <c r="AV56" i="1" s="1"/>
  <c r="AH56" i="20"/>
  <c r="J56" i="20" s="1"/>
  <c r="AB56" i="20"/>
  <c r="Y56" i="20" s="1"/>
  <c r="AP57" i="20"/>
  <c r="BG56" i="20"/>
  <c r="AX55" i="1"/>
  <c r="S55" i="20"/>
  <c r="AD56" i="20"/>
  <c r="AA56" i="20" s="1"/>
  <c r="AV55" i="20"/>
  <c r="AV56" i="20" s="1"/>
  <c r="AR57" i="20"/>
  <c r="R26" i="22"/>
  <c r="AK26" i="22"/>
  <c r="B26" i="22" s="1"/>
  <c r="AZ55" i="1" l="1"/>
  <c r="AW55" i="20"/>
  <c r="T55" i="20"/>
  <c r="U55" i="20" s="1"/>
  <c r="BA55" i="1" s="1"/>
  <c r="EF55" i="1" s="1"/>
  <c r="AF56" i="20"/>
  <c r="E56" i="20" s="1"/>
  <c r="C56" i="20"/>
  <c r="AU56" i="1" s="1"/>
  <c r="AY56" i="20"/>
  <c r="O56" i="20"/>
  <c r="AW56" i="1" s="1"/>
  <c r="AD27" i="22"/>
  <c r="AA27" i="22" s="1"/>
  <c r="AR28" i="22"/>
  <c r="AV26" i="22"/>
  <c r="W26" i="22"/>
  <c r="X26" i="22" s="1"/>
  <c r="BL27" i="22"/>
  <c r="BN26" i="1"/>
  <c r="AO56" i="20" l="1"/>
  <c r="V55" i="20"/>
  <c r="BR26" i="1"/>
  <c r="S26" i="22"/>
  <c r="AN26" i="22"/>
  <c r="AM26" i="22" s="1"/>
  <c r="AY27" i="22"/>
  <c r="O27" i="22"/>
  <c r="BQ27" i="1" s="1"/>
  <c r="BJ56" i="20" l="1"/>
  <c r="AS56" i="20"/>
  <c r="BH56" i="20"/>
  <c r="T56" i="20"/>
  <c r="BL56" i="20"/>
  <c r="BS26" i="1"/>
  <c r="AW26" i="22"/>
  <c r="BT26" i="1"/>
  <c r="AX56" i="20" l="1"/>
  <c r="AJ56" i="20" s="1"/>
  <c r="Q56" i="20" s="1"/>
  <c r="AL56" i="20" s="1"/>
  <c r="BO56" i="20"/>
  <c r="BM56" i="20"/>
  <c r="AE56" i="20"/>
  <c r="BN56" i="20"/>
  <c r="AG56" i="20"/>
  <c r="AO27" i="22"/>
  <c r="BM27" i="22" s="1"/>
  <c r="T26" i="22"/>
  <c r="U26" i="22" s="1"/>
  <c r="BU26" i="1" s="1"/>
  <c r="EH26" i="1" s="1"/>
  <c r="V26" i="22"/>
  <c r="BK27" i="22" l="1"/>
  <c r="I56" i="20"/>
  <c r="K56" i="20" s="1"/>
  <c r="BI57" i="20" s="1"/>
  <c r="D56" i="20"/>
  <c r="AI56" i="20"/>
  <c r="BI27" i="22"/>
  <c r="AS27" i="22"/>
  <c r="P56" i="20" l="1"/>
  <c r="R56" i="20" s="1"/>
  <c r="F56" i="20"/>
  <c r="AC57" i="20"/>
  <c r="Z57" i="20" s="1"/>
  <c r="AQ58" i="20"/>
  <c r="AU56" i="20"/>
  <c r="BP27" i="22"/>
  <c r="AX27" i="22"/>
  <c r="AJ27" i="22" s="1"/>
  <c r="Q27" i="22" s="1"/>
  <c r="AL27" i="22" s="1"/>
  <c r="BO27" i="22"/>
  <c r="AG27" i="22"/>
  <c r="BN27" i="22"/>
  <c r="AE27" i="22"/>
  <c r="AK56" i="20" l="1"/>
  <c r="B56" i="20" s="1"/>
  <c r="AT56" i="1" s="1"/>
  <c r="H57" i="20"/>
  <c r="AV57" i="1" s="1"/>
  <c r="AH57" i="20"/>
  <c r="J57" i="20" s="1"/>
  <c r="AB57" i="20"/>
  <c r="Y57" i="20" s="1"/>
  <c r="AP58" i="20"/>
  <c r="BG57" i="20"/>
  <c r="W56" i="20"/>
  <c r="X56" i="20" s="1"/>
  <c r="AD57" i="20"/>
  <c r="AA57" i="20" s="1"/>
  <c r="AR58" i="20"/>
  <c r="BK57" i="20"/>
  <c r="I27" i="22"/>
  <c r="K27" i="22" s="1"/>
  <c r="AI27" i="22"/>
  <c r="D27" i="22"/>
  <c r="AY57" i="20" l="1"/>
  <c r="O57" i="20"/>
  <c r="AW57" i="1" s="1"/>
  <c r="C57" i="20"/>
  <c r="AU57" i="1" s="1"/>
  <c r="AF57" i="20"/>
  <c r="E57" i="20" s="1"/>
  <c r="AX56" i="1"/>
  <c r="S56" i="20"/>
  <c r="AN56" i="20"/>
  <c r="AM56" i="20" s="1"/>
  <c r="AY56" i="1" s="1"/>
  <c r="F27" i="22"/>
  <c r="AT27" i="22" s="1"/>
  <c r="AT28" i="22" s="1"/>
  <c r="AQ29" i="22"/>
  <c r="AC28" i="22"/>
  <c r="AU27" i="22"/>
  <c r="AU28" i="22" s="1"/>
  <c r="P27" i="22"/>
  <c r="R27" i="22" s="1"/>
  <c r="BJ28" i="22"/>
  <c r="AZ56" i="1" l="1"/>
  <c r="AW56" i="20"/>
  <c r="U56" i="20"/>
  <c r="BA56" i="1" s="1"/>
  <c r="EF56" i="1" s="1"/>
  <c r="W27" i="22"/>
  <c r="X27" i="22" s="1"/>
  <c r="BR27" i="1" s="1"/>
  <c r="Z28" i="22"/>
  <c r="H28" i="22" s="1"/>
  <c r="BP28" i="1" s="1"/>
  <c r="AK27" i="22"/>
  <c r="B27" i="22" s="1"/>
  <c r="AD28" i="22"/>
  <c r="AA28" i="22" s="1"/>
  <c r="AR29" i="22"/>
  <c r="AV27" i="22"/>
  <c r="AV28" i="22" s="1"/>
  <c r="BL28" i="22"/>
  <c r="AP29" i="22"/>
  <c r="AB28" i="22"/>
  <c r="Y28" i="22" s="1"/>
  <c r="BH28" i="22"/>
  <c r="S27" i="22" l="1"/>
  <c r="AW27" i="22" s="1"/>
  <c r="AH28" i="22"/>
  <c r="J28" i="22" s="1"/>
  <c r="V56" i="20"/>
  <c r="AO57" i="20"/>
  <c r="AN27" i="22"/>
  <c r="AM27" i="22" s="1"/>
  <c r="BS27" i="1" s="1"/>
  <c r="BN27" i="1"/>
  <c r="AF28" i="22"/>
  <c r="C28" i="22"/>
  <c r="BO28" i="1" s="1"/>
  <c r="AX28" i="22"/>
  <c r="O28" i="22"/>
  <c r="BQ28" i="1" s="1"/>
  <c r="BT27" i="1" l="1"/>
  <c r="BH57" i="20"/>
  <c r="AS57" i="20"/>
  <c r="BJ57" i="20"/>
  <c r="BL57" i="20"/>
  <c r="AO28" i="22"/>
  <c r="BM28" i="22" s="1"/>
  <c r="T27" i="22"/>
  <c r="U27" i="22" s="1"/>
  <c r="BU27" i="1" s="1"/>
  <c r="EH27" i="1" s="1"/>
  <c r="V27" i="22"/>
  <c r="E28" i="22"/>
  <c r="AX57" i="20" l="1"/>
  <c r="AJ57" i="20" s="1"/>
  <c r="Q57" i="20" s="1"/>
  <c r="AL57" i="20" s="1"/>
  <c r="BO57" i="20"/>
  <c r="BN57" i="20"/>
  <c r="AG57" i="20"/>
  <c r="BM57" i="20"/>
  <c r="AE57" i="20"/>
  <c r="BK28" i="22"/>
  <c r="BI28" i="22"/>
  <c r="AS28" i="22"/>
  <c r="AI57" i="20" l="1"/>
  <c r="D57" i="20"/>
  <c r="F57" i="20" s="1"/>
  <c r="I57" i="20"/>
  <c r="BP28" i="22"/>
  <c r="AY28" i="22"/>
  <c r="AJ28" i="22" s="1"/>
  <c r="Q28" i="22" s="1"/>
  <c r="AL28" i="22" s="1"/>
  <c r="BN28" i="22"/>
  <c r="AE28" i="22"/>
  <c r="BO28" i="22"/>
  <c r="AG28" i="22"/>
  <c r="K57" i="20" l="1"/>
  <c r="AP59" i="20"/>
  <c r="AB58" i="20"/>
  <c r="Y58" i="20" s="1"/>
  <c r="BG58" i="20"/>
  <c r="P57" i="20"/>
  <c r="R57" i="20" s="1"/>
  <c r="I28" i="22"/>
  <c r="K28" i="22" s="1"/>
  <c r="BJ29" i="22" s="1"/>
  <c r="D28" i="22"/>
  <c r="AI28" i="22"/>
  <c r="AK57" i="20" l="1"/>
  <c r="B57" i="20" s="1"/>
  <c r="AT57" i="1" s="1"/>
  <c r="C58" i="20"/>
  <c r="AU58" i="1" s="1"/>
  <c r="AF58" i="20"/>
  <c r="E58" i="20" s="1"/>
  <c r="AR59" i="20"/>
  <c r="AV57" i="20"/>
  <c r="AV58" i="20" s="1"/>
  <c r="AD58" i="20"/>
  <c r="AA58" i="20" s="1"/>
  <c r="BK58" i="20"/>
  <c r="AC58" i="20"/>
  <c r="Z58" i="20" s="1"/>
  <c r="AQ59" i="20"/>
  <c r="AU57" i="20"/>
  <c r="AU58" i="20" s="1"/>
  <c r="W57" i="20"/>
  <c r="X57" i="20" s="1"/>
  <c r="BI58" i="20"/>
  <c r="F28" i="22"/>
  <c r="P28" i="22"/>
  <c r="R28" i="22" s="1"/>
  <c r="AC29" i="22"/>
  <c r="AQ30" i="22"/>
  <c r="H58" i="20" l="1"/>
  <c r="AV58" i="1" s="1"/>
  <c r="AH58" i="20"/>
  <c r="J58" i="20" s="1"/>
  <c r="AN57" i="20"/>
  <c r="AM57" i="20" s="1"/>
  <c r="AY57" i="1" s="1"/>
  <c r="AX57" i="1"/>
  <c r="S57" i="20"/>
  <c r="AY58" i="20"/>
  <c r="O58" i="20"/>
  <c r="AW58" i="1" s="1"/>
  <c r="BL29" i="22"/>
  <c r="Z29" i="22"/>
  <c r="H29" i="22" s="1"/>
  <c r="BP29" i="1" s="1"/>
  <c r="W28" i="22"/>
  <c r="X28" i="22" s="1"/>
  <c r="BR28" i="1" s="1"/>
  <c r="AR30" i="22"/>
  <c r="AD29" i="22"/>
  <c r="AA29" i="22" s="1"/>
  <c r="AK28" i="22"/>
  <c r="B28" i="22" s="1"/>
  <c r="AH29" i="22"/>
  <c r="J29" i="22" s="1"/>
  <c r="AB29" i="22"/>
  <c r="Y29" i="22" s="1"/>
  <c r="AP30" i="22"/>
  <c r="BH29" i="22"/>
  <c r="AW57" i="20" l="1"/>
  <c r="AZ57" i="1"/>
  <c r="T57" i="20"/>
  <c r="U57" i="20" s="1"/>
  <c r="BA57" i="1" s="1"/>
  <c r="EF57" i="1" s="1"/>
  <c r="AN28" i="22"/>
  <c r="AM28" i="22" s="1"/>
  <c r="AM4" i="22" s="1"/>
  <c r="BN28" i="1"/>
  <c r="AX29" i="22"/>
  <c r="O29" i="22"/>
  <c r="BQ29" i="1" s="1"/>
  <c r="AF29" i="22"/>
  <c r="C29" i="22"/>
  <c r="BO29" i="1" s="1"/>
  <c r="S28" i="22"/>
  <c r="V57" i="20" l="1"/>
  <c r="AO58" i="20"/>
  <c r="BS28" i="1"/>
  <c r="AW28" i="22"/>
  <c r="BT28" i="1"/>
  <c r="E29" i="22"/>
  <c r="T58" i="20" l="1"/>
  <c r="BH58" i="20"/>
  <c r="AS58" i="20"/>
  <c r="BJ58" i="20"/>
  <c r="BL58" i="20"/>
  <c r="T28" i="22"/>
  <c r="U28" i="22" s="1"/>
  <c r="AO29" i="22"/>
  <c r="BM29" i="22" s="1"/>
  <c r="V28" i="22"/>
  <c r="BN58" i="20" l="1"/>
  <c r="AG58" i="20"/>
  <c r="BM58" i="20"/>
  <c r="AE58" i="20"/>
  <c r="AX58" i="20"/>
  <c r="AJ58" i="20" s="1"/>
  <c r="Q58" i="20" s="1"/>
  <c r="AL58" i="20" s="1"/>
  <c r="BO58" i="20"/>
  <c r="BI29" i="22"/>
  <c r="BK29" i="22"/>
  <c r="AS29" i="22"/>
  <c r="BU28" i="1"/>
  <c r="EH28" i="1" s="1"/>
  <c r="D58" i="20" l="1"/>
  <c r="AI58" i="20"/>
  <c r="I58" i="20"/>
  <c r="K58" i="20" s="1"/>
  <c r="BP29" i="22"/>
  <c r="AY29" i="22"/>
  <c r="AJ29" i="22" s="1"/>
  <c r="Q29" i="22" s="1"/>
  <c r="AL29" i="22" s="1"/>
  <c r="BN29" i="22"/>
  <c r="AE29" i="22"/>
  <c r="BO29" i="22"/>
  <c r="AG29" i="22"/>
  <c r="AC59" i="20" l="1"/>
  <c r="Z59" i="20" s="1"/>
  <c r="AQ60" i="20"/>
  <c r="BI59" i="20"/>
  <c r="P58" i="20"/>
  <c r="R58" i="20" s="1"/>
  <c r="F58" i="20"/>
  <c r="I29" i="22"/>
  <c r="K29" i="22" s="1"/>
  <c r="BJ30" i="22" s="1"/>
  <c r="D29" i="22"/>
  <c r="F29" i="22" s="1"/>
  <c r="AT29" i="22" s="1"/>
  <c r="AT30" i="22" s="1"/>
  <c r="AI29" i="22"/>
  <c r="AR60" i="20" l="1"/>
  <c r="AD59" i="20"/>
  <c r="AA59" i="20" s="1"/>
  <c r="H59" i="20"/>
  <c r="AV59" i="1" s="1"/>
  <c r="AH59" i="20"/>
  <c r="J59" i="20" s="1"/>
  <c r="AK58" i="20"/>
  <c r="B58" i="20" s="1"/>
  <c r="AB59" i="20"/>
  <c r="Y59" i="20" s="1"/>
  <c r="AP60" i="20"/>
  <c r="BG59" i="20"/>
  <c r="W58" i="20"/>
  <c r="X58" i="20" s="1"/>
  <c r="BK59" i="20"/>
  <c r="AB30" i="22"/>
  <c r="Y30" i="22" s="1"/>
  <c r="AP31" i="22"/>
  <c r="AC30" i="22"/>
  <c r="AQ31" i="22"/>
  <c r="AU29" i="22"/>
  <c r="AU30" i="22" s="1"/>
  <c r="BH30" i="22"/>
  <c r="P29" i="22"/>
  <c r="R29" i="22" s="1"/>
  <c r="AY59" i="20" l="1"/>
  <c r="O59" i="20"/>
  <c r="AW59" i="1" s="1"/>
  <c r="AF59" i="20"/>
  <c r="E59" i="20" s="1"/>
  <c r="C59" i="20"/>
  <c r="AU59" i="1" s="1"/>
  <c r="AT58" i="1"/>
  <c r="S58" i="20"/>
  <c r="U58" i="20" s="1"/>
  <c r="BA58" i="1" s="1"/>
  <c r="EF58" i="1" s="1"/>
  <c r="AN58" i="20"/>
  <c r="AM58" i="20" s="1"/>
  <c r="AY58" i="1" s="1"/>
  <c r="AX58" i="1"/>
  <c r="Z30" i="22"/>
  <c r="H30" i="22" s="1"/>
  <c r="BP30" i="1" s="1"/>
  <c r="AK29" i="22"/>
  <c r="B29" i="22" s="1"/>
  <c r="BN29" i="1" s="1"/>
  <c r="BL30" i="22"/>
  <c r="AH30" i="22"/>
  <c r="J30" i="22" s="1"/>
  <c r="AD30" i="22"/>
  <c r="AA30" i="22" s="1"/>
  <c r="AR31" i="22"/>
  <c r="AV29" i="22"/>
  <c r="W29" i="22"/>
  <c r="X29" i="22" s="1"/>
  <c r="C30" i="22"/>
  <c r="BO30" i="1" s="1"/>
  <c r="AF30" i="22"/>
  <c r="E30" i="22" s="1"/>
  <c r="AZ58" i="1" l="1"/>
  <c r="AW58" i="20"/>
  <c r="AY30" i="22"/>
  <c r="O30" i="22"/>
  <c r="BQ30" i="1" s="1"/>
  <c r="BR29" i="1"/>
  <c r="AN29" i="22"/>
  <c r="AM29" i="22" s="1"/>
  <c r="BS29" i="1" s="1"/>
  <c r="S29" i="22"/>
  <c r="V58" i="20" l="1"/>
  <c r="AO59" i="20"/>
  <c r="BT29" i="1"/>
  <c r="AW29" i="22"/>
  <c r="BH59" i="20" l="1"/>
  <c r="BJ59" i="20"/>
  <c r="AS59" i="20"/>
  <c r="BL59" i="20"/>
  <c r="AO30" i="22"/>
  <c r="BM30" i="22" s="1"/>
  <c r="V29" i="22"/>
  <c r="T29" i="22"/>
  <c r="U29" i="22" s="1"/>
  <c r="BU29" i="1" s="1"/>
  <c r="CN29" i="1" s="1"/>
  <c r="AX59" i="20" l="1"/>
  <c r="AJ59" i="20" s="1"/>
  <c r="Q59" i="20" s="1"/>
  <c r="AL59" i="20" s="1"/>
  <c r="BO59" i="20"/>
  <c r="BN59" i="20"/>
  <c r="AG59" i="20"/>
  <c r="AE59" i="20"/>
  <c r="BM59" i="20"/>
  <c r="BK30" i="22"/>
  <c r="BI30" i="22"/>
  <c r="EH29" i="1"/>
  <c r="AS30" i="22"/>
  <c r="D59" i="20" l="1"/>
  <c r="F59" i="20" s="1"/>
  <c r="BG60" i="20" s="1"/>
  <c r="AI59" i="20"/>
  <c r="I59" i="20"/>
  <c r="BO30" i="22"/>
  <c r="AG30" i="22"/>
  <c r="BP30" i="22"/>
  <c r="AX30" i="22"/>
  <c r="AJ30" i="22" s="1"/>
  <c r="Q30" i="22" s="1"/>
  <c r="AL30" i="22" s="1"/>
  <c r="BN30" i="22"/>
  <c r="AE30" i="22"/>
  <c r="K59" i="20" l="1"/>
  <c r="P59" i="20"/>
  <c r="R59" i="20" s="1"/>
  <c r="BK60" i="20" s="1"/>
  <c r="AP63" i="20"/>
  <c r="AB61" i="20"/>
  <c r="AP62" i="20"/>
  <c r="AB60" i="20"/>
  <c r="Y60" i="20" s="1"/>
  <c r="AP61" i="20"/>
  <c r="D30" i="22"/>
  <c r="F30" i="22" s="1"/>
  <c r="AI30" i="22"/>
  <c r="I30" i="22"/>
  <c r="K30" i="22" s="1"/>
  <c r="BJ31" i="22" s="1"/>
  <c r="BH31" i="22" l="1"/>
  <c r="AK59" i="20"/>
  <c r="B59" i="20" s="1"/>
  <c r="AT59" i="1" s="1"/>
  <c r="Y61" i="20"/>
  <c r="AR63" i="20"/>
  <c r="AD61" i="20"/>
  <c r="AR62" i="20"/>
  <c r="AD60" i="20"/>
  <c r="AA60" i="20" s="1"/>
  <c r="AR61" i="20"/>
  <c r="AV59" i="20"/>
  <c r="AV60" i="20" s="1"/>
  <c r="AF60" i="20"/>
  <c r="E60" i="20" s="1"/>
  <c r="C60" i="20"/>
  <c r="AU60" i="1" s="1"/>
  <c r="AQ63" i="20"/>
  <c r="AC61" i="20"/>
  <c r="AC60" i="20"/>
  <c r="Z60" i="20" s="1"/>
  <c r="AU59" i="20"/>
  <c r="AU60" i="20" s="1"/>
  <c r="AQ62" i="20"/>
  <c r="AQ61" i="20"/>
  <c r="BI60" i="20"/>
  <c r="W59" i="20"/>
  <c r="X59" i="20" s="1"/>
  <c r="AB31" i="22"/>
  <c r="Y31" i="22" s="1"/>
  <c r="AP32" i="22"/>
  <c r="AC31" i="22"/>
  <c r="AQ32" i="22"/>
  <c r="P30" i="22"/>
  <c r="AF61" i="20" l="1"/>
  <c r="Y62" i="20"/>
  <c r="Z61" i="20"/>
  <c r="AY60" i="20"/>
  <c r="O60" i="20"/>
  <c r="AW60" i="1" s="1"/>
  <c r="H60" i="20"/>
  <c r="AV60" i="1" s="1"/>
  <c r="AH60" i="20"/>
  <c r="J60" i="20" s="1"/>
  <c r="S59" i="20"/>
  <c r="AX59" i="1"/>
  <c r="AN59" i="20"/>
  <c r="AM59" i="20" s="1"/>
  <c r="AY59" i="1" s="1"/>
  <c r="AA61" i="20"/>
  <c r="C61" i="20"/>
  <c r="AU61" i="1" s="1"/>
  <c r="Z31" i="22"/>
  <c r="AK30" i="22"/>
  <c r="B30" i="22" s="1"/>
  <c r="BN30" i="1" s="1"/>
  <c r="R30" i="22"/>
  <c r="C31" i="22"/>
  <c r="BO31" i="1" s="1"/>
  <c r="AF31" i="22"/>
  <c r="E31" i="22" s="1"/>
  <c r="C62" i="20" l="1"/>
  <c r="AU62" i="1" s="1"/>
  <c r="AE62" i="20"/>
  <c r="Y63" i="20"/>
  <c r="Y64" i="20" s="1"/>
  <c r="AH61" i="20"/>
  <c r="J61" i="20" s="1"/>
  <c r="Z62" i="20"/>
  <c r="E61" i="20"/>
  <c r="AY61" i="20"/>
  <c r="O61" i="20"/>
  <c r="AW61" i="1" s="1"/>
  <c r="AA62" i="20"/>
  <c r="AZ59" i="1"/>
  <c r="AW59" i="20"/>
  <c r="T59" i="20"/>
  <c r="U59" i="20" s="1"/>
  <c r="H61" i="20"/>
  <c r="AV61" i="1" s="1"/>
  <c r="AD31" i="22"/>
  <c r="AA31" i="22" s="1"/>
  <c r="AR32" i="22"/>
  <c r="AV30" i="22"/>
  <c r="W30" i="22"/>
  <c r="X30" i="22" s="1"/>
  <c r="BL31" i="22"/>
  <c r="H31" i="22"/>
  <c r="BP31" i="1" s="1"/>
  <c r="AH31" i="22"/>
  <c r="J31" i="22" s="1"/>
  <c r="C64" i="20" l="1"/>
  <c r="AU64" i="1" s="1"/>
  <c r="AE64" i="20"/>
  <c r="C63" i="20"/>
  <c r="AU63" i="1" s="1"/>
  <c r="AE63" i="20"/>
  <c r="H62" i="20"/>
  <c r="AV62" i="1" s="1"/>
  <c r="AH62" i="20"/>
  <c r="J62" i="20" s="1"/>
  <c r="D62" i="20"/>
  <c r="AX62" i="20"/>
  <c r="Z63" i="20"/>
  <c r="H63" i="20" s="1"/>
  <c r="AV63" i="1" s="1"/>
  <c r="V59" i="20"/>
  <c r="AO60" i="20"/>
  <c r="BA59" i="1"/>
  <c r="Y65" i="20"/>
  <c r="AA63" i="20"/>
  <c r="O62" i="20"/>
  <c r="AW62" i="1" s="1"/>
  <c r="AN30" i="22"/>
  <c r="AM30" i="22" s="1"/>
  <c r="BS30" i="1" s="1"/>
  <c r="BR30" i="1"/>
  <c r="S30" i="22"/>
  <c r="O31" i="22"/>
  <c r="BQ31" i="1" s="1"/>
  <c r="AY31" i="22"/>
  <c r="AF65" i="20" l="1"/>
  <c r="D64" i="20"/>
  <c r="O63" i="20"/>
  <c r="AW63" i="1" s="1"/>
  <c r="AX63" i="20"/>
  <c r="AH63" i="20"/>
  <c r="J63" i="20" s="1"/>
  <c r="D63" i="20"/>
  <c r="Z64" i="20"/>
  <c r="AA64" i="20"/>
  <c r="O64" i="20" s="1"/>
  <c r="AW64" i="1" s="1"/>
  <c r="Y66" i="20"/>
  <c r="C65" i="20"/>
  <c r="AU65" i="1" s="1"/>
  <c r="EF59" i="1"/>
  <c r="CL59" i="1"/>
  <c r="BJ60" i="20"/>
  <c r="BH60" i="20"/>
  <c r="BL60" i="20"/>
  <c r="AS60" i="20"/>
  <c r="T60" i="20"/>
  <c r="AW30" i="22"/>
  <c r="T30" i="22" s="1"/>
  <c r="U30" i="22" s="1"/>
  <c r="BU30" i="1" s="1"/>
  <c r="EH30" i="1" s="1"/>
  <c r="BT30" i="1"/>
  <c r="AA65" i="20" l="1"/>
  <c r="AA66" i="20" s="1"/>
  <c r="Y67" i="20"/>
  <c r="Y68" i="20" s="1"/>
  <c r="AF66" i="20"/>
  <c r="AY65" i="20"/>
  <c r="E65" i="20"/>
  <c r="Z65" i="20"/>
  <c r="Z66" i="20" s="1"/>
  <c r="AH64" i="20"/>
  <c r="H64" i="20"/>
  <c r="AV64" i="1" s="1"/>
  <c r="AX64" i="20"/>
  <c r="BO60" i="20"/>
  <c r="W60" i="20" s="1"/>
  <c r="X60" i="20" s="1"/>
  <c r="AX60" i="20"/>
  <c r="AJ60" i="20" s="1"/>
  <c r="Q60" i="20" s="1"/>
  <c r="AL60" i="20" s="1"/>
  <c r="BM60" i="20"/>
  <c r="AE60" i="20"/>
  <c r="BN60" i="20"/>
  <c r="AG60" i="20"/>
  <c r="C66" i="20"/>
  <c r="AU66" i="1" s="1"/>
  <c r="AO31" i="22"/>
  <c r="V30" i="22"/>
  <c r="O65" i="20" l="1"/>
  <c r="AW65" i="1" s="1"/>
  <c r="AF68" i="20"/>
  <c r="C67" i="20"/>
  <c r="AU67" i="1" s="1"/>
  <c r="AE67" i="20"/>
  <c r="O66" i="20"/>
  <c r="AW66" i="1" s="1"/>
  <c r="AY66" i="20"/>
  <c r="Z67" i="20"/>
  <c r="AH66" i="20"/>
  <c r="J66" i="20" s="1"/>
  <c r="E66" i="20"/>
  <c r="H65" i="20"/>
  <c r="AV65" i="1" s="1"/>
  <c r="AG65" i="20"/>
  <c r="AA67" i="20"/>
  <c r="H66" i="20"/>
  <c r="AV66" i="1" s="1"/>
  <c r="J64" i="20"/>
  <c r="L64" i="20"/>
  <c r="AN60" i="20"/>
  <c r="AM60" i="20" s="1"/>
  <c r="AY60" i="1" s="1"/>
  <c r="AX60" i="1"/>
  <c r="S60" i="20"/>
  <c r="I60" i="20"/>
  <c r="BI61" i="20"/>
  <c r="Y69" i="20"/>
  <c r="C68" i="20"/>
  <c r="AU68" i="1" s="1"/>
  <c r="AI60" i="20"/>
  <c r="D60" i="20"/>
  <c r="BG61" i="20"/>
  <c r="BM31" i="22"/>
  <c r="T31" i="22"/>
  <c r="BI31" i="22"/>
  <c r="BK31" i="22"/>
  <c r="AS31" i="22"/>
  <c r="C69" i="20" l="1"/>
  <c r="AU69" i="1" s="1"/>
  <c r="AF69" i="20"/>
  <c r="E68" i="20"/>
  <c r="Z68" i="20"/>
  <c r="AG67" i="20"/>
  <c r="H67" i="20"/>
  <c r="AV67" i="1" s="1"/>
  <c r="O67" i="20"/>
  <c r="AW67" i="1" s="1"/>
  <c r="AX67" i="20"/>
  <c r="D67" i="20"/>
  <c r="I65" i="20"/>
  <c r="AA68" i="20"/>
  <c r="AZ60" i="1"/>
  <c r="AW60" i="20"/>
  <c r="U60" i="20"/>
  <c r="BK61" i="20"/>
  <c r="P60" i="20"/>
  <c r="AK60" i="20" s="1"/>
  <c r="B60" i="20" s="1"/>
  <c r="AT60" i="1" s="1"/>
  <c r="Y70" i="20"/>
  <c r="AG31" i="22"/>
  <c r="BO31" i="22"/>
  <c r="AE31" i="22"/>
  <c r="BN31" i="22"/>
  <c r="BP31" i="22"/>
  <c r="AX31" i="22"/>
  <c r="AJ31" i="22" s="1"/>
  <c r="Q31" i="22" s="1"/>
  <c r="AL31" i="22" s="1"/>
  <c r="AF70" i="20" l="1"/>
  <c r="E69" i="20"/>
  <c r="H68" i="20"/>
  <c r="AV68" i="1" s="1"/>
  <c r="AG68" i="20"/>
  <c r="AA69" i="20"/>
  <c r="AX68" i="20"/>
  <c r="Z69" i="20"/>
  <c r="I67" i="20"/>
  <c r="O68" i="20"/>
  <c r="AW68" i="1" s="1"/>
  <c r="BA60" i="1"/>
  <c r="EF60" i="1" s="1"/>
  <c r="V60" i="20"/>
  <c r="AO61" i="20"/>
  <c r="Y71" i="20"/>
  <c r="C70" i="20"/>
  <c r="AU70" i="1" s="1"/>
  <c r="D31" i="22"/>
  <c r="F31" i="22" s="1"/>
  <c r="AI31" i="22"/>
  <c r="I31" i="22"/>
  <c r="K31" i="22" s="1"/>
  <c r="BJ32" i="22" s="1"/>
  <c r="BH32" i="22" l="1"/>
  <c r="AT31" i="22"/>
  <c r="AE71" i="20"/>
  <c r="E70" i="20"/>
  <c r="H69" i="20"/>
  <c r="AV69" i="1" s="1"/>
  <c r="AH69" i="20"/>
  <c r="AA70" i="20"/>
  <c r="AY69" i="20"/>
  <c r="O69" i="20"/>
  <c r="AW69" i="1" s="1"/>
  <c r="I68" i="20"/>
  <c r="Z70" i="20"/>
  <c r="AS61" i="20"/>
  <c r="BJ61" i="20"/>
  <c r="BH61" i="20"/>
  <c r="BL61" i="20"/>
  <c r="AV61" i="20" s="1"/>
  <c r="C71" i="20"/>
  <c r="AU71" i="1" s="1"/>
  <c r="Y72" i="20"/>
  <c r="AC32" i="22"/>
  <c r="AQ33" i="22"/>
  <c r="AU31" i="22"/>
  <c r="P31" i="22"/>
  <c r="AB32" i="22"/>
  <c r="Y32" i="22" s="1"/>
  <c r="AP33" i="22"/>
  <c r="Y73" i="20" l="1"/>
  <c r="Y74" i="20" s="1"/>
  <c r="AF72" i="20"/>
  <c r="D71" i="20"/>
  <c r="AA71" i="20"/>
  <c r="AX70" i="20"/>
  <c r="H70" i="20"/>
  <c r="AV70" i="1" s="1"/>
  <c r="AH70" i="20"/>
  <c r="O70" i="20"/>
  <c r="AW70" i="1" s="1"/>
  <c r="J69" i="20"/>
  <c r="Z71" i="20"/>
  <c r="AE61" i="20"/>
  <c r="BM61" i="20"/>
  <c r="AG61" i="20"/>
  <c r="BN61" i="20"/>
  <c r="AU61" i="20"/>
  <c r="AX61" i="20"/>
  <c r="AJ61" i="20" s="1"/>
  <c r="Q61" i="20" s="1"/>
  <c r="AL61" i="20" s="1"/>
  <c r="BO61" i="20"/>
  <c r="W61" i="20" s="1"/>
  <c r="X61" i="20" s="1"/>
  <c r="C72" i="20"/>
  <c r="AU72" i="1" s="1"/>
  <c r="C32" i="22"/>
  <c r="BO32" i="1" s="1"/>
  <c r="AK31" i="22"/>
  <c r="B31" i="22" s="1"/>
  <c r="R31" i="22"/>
  <c r="Z32" i="22"/>
  <c r="AE74" i="20" l="1"/>
  <c r="C73" i="20"/>
  <c r="AU73" i="1" s="1"/>
  <c r="AF73" i="20"/>
  <c r="E72" i="20"/>
  <c r="AA72" i="20"/>
  <c r="AX71" i="20"/>
  <c r="H71" i="20"/>
  <c r="AV71" i="1" s="1"/>
  <c r="AH71" i="20"/>
  <c r="O71" i="20"/>
  <c r="AW71" i="1" s="1"/>
  <c r="J70" i="20"/>
  <c r="Z72" i="20"/>
  <c r="AN61" i="20"/>
  <c r="AM61" i="20" s="1"/>
  <c r="AY61" i="1" s="1"/>
  <c r="AX61" i="1"/>
  <c r="S61" i="20"/>
  <c r="I61" i="20"/>
  <c r="BI62" i="20"/>
  <c r="D61" i="20"/>
  <c r="AI61" i="20"/>
  <c r="BG62" i="20"/>
  <c r="Y75" i="20"/>
  <c r="C74" i="20"/>
  <c r="AU74" i="1" s="1"/>
  <c r="AR33" i="22"/>
  <c r="AD32" i="22"/>
  <c r="AA32" i="22" s="1"/>
  <c r="AV31" i="22"/>
  <c r="W31" i="22"/>
  <c r="X31" i="22" s="1"/>
  <c r="BL32" i="22"/>
  <c r="BN31" i="1"/>
  <c r="H32" i="22"/>
  <c r="BP32" i="1" s="1"/>
  <c r="Y76" i="20" l="1"/>
  <c r="C76" i="20" s="1"/>
  <c r="AU76" i="1" s="1"/>
  <c r="AE75" i="20"/>
  <c r="D74" i="20"/>
  <c r="E73" i="20"/>
  <c r="AA73" i="20"/>
  <c r="AA74" i="20" s="1"/>
  <c r="AY72" i="20"/>
  <c r="AG72" i="20"/>
  <c r="O72" i="20"/>
  <c r="AW72" i="1" s="1"/>
  <c r="J71" i="20"/>
  <c r="H72" i="20"/>
  <c r="AV72" i="1" s="1"/>
  <c r="Z73" i="20"/>
  <c r="AZ61" i="1"/>
  <c r="AW61" i="20"/>
  <c r="P61" i="20"/>
  <c r="AK61" i="20" s="1"/>
  <c r="B61" i="20" s="1"/>
  <c r="AT61" i="1" s="1"/>
  <c r="BK62" i="20"/>
  <c r="C75" i="20"/>
  <c r="AU75" i="1" s="1"/>
  <c r="AN31" i="22"/>
  <c r="AM31" i="22" s="1"/>
  <c r="BS31" i="1" s="1"/>
  <c r="S31" i="22"/>
  <c r="BR31" i="1"/>
  <c r="O32" i="22"/>
  <c r="BQ32" i="1" s="1"/>
  <c r="AY32" i="22"/>
  <c r="K32" i="22"/>
  <c r="Y77" i="20" l="1"/>
  <c r="C77" i="20" s="1"/>
  <c r="AU77" i="1" s="1"/>
  <c r="AF76" i="20"/>
  <c r="D75" i="20"/>
  <c r="AX74" i="20"/>
  <c r="O73" i="20"/>
  <c r="AW73" i="1" s="1"/>
  <c r="AY73" i="20"/>
  <c r="I72" i="20"/>
  <c r="O74" i="20"/>
  <c r="AW74" i="1" s="1"/>
  <c r="AA75" i="20"/>
  <c r="H73" i="20"/>
  <c r="AV73" i="1" s="1"/>
  <c r="Z74" i="20"/>
  <c r="V61" i="20"/>
  <c r="AO62" i="20"/>
  <c r="T61" i="20"/>
  <c r="U61" i="20" s="1"/>
  <c r="AC33" i="22"/>
  <c r="AQ34" i="22"/>
  <c r="AW31" i="22"/>
  <c r="BT31" i="1"/>
  <c r="U31" i="22"/>
  <c r="BU31" i="1" s="1"/>
  <c r="EH31" i="1" s="1"/>
  <c r="Y78" i="20" l="1"/>
  <c r="AF77" i="20"/>
  <c r="E76" i="20"/>
  <c r="AX75" i="20"/>
  <c r="AH74" i="20"/>
  <c r="O75" i="20"/>
  <c r="AW75" i="1" s="1"/>
  <c r="AA76" i="20"/>
  <c r="H74" i="20"/>
  <c r="AV74" i="1" s="1"/>
  <c r="Z75" i="20"/>
  <c r="BA61" i="1"/>
  <c r="EF61" i="1" s="1"/>
  <c r="AS62" i="20"/>
  <c r="BJ62" i="20"/>
  <c r="AU62" i="20" s="1"/>
  <c r="BH62" i="20"/>
  <c r="BL62" i="20"/>
  <c r="AV62" i="20" s="1"/>
  <c r="V31" i="22"/>
  <c r="AO32" i="22"/>
  <c r="Z33" i="22"/>
  <c r="C78" i="20" l="1"/>
  <c r="AU78" i="1" s="1"/>
  <c r="AF78" i="20"/>
  <c r="E77" i="20"/>
  <c r="Y79" i="20"/>
  <c r="AX76" i="20"/>
  <c r="AG75" i="20"/>
  <c r="J74" i="20"/>
  <c r="O76" i="20"/>
  <c r="AW76" i="1" s="1"/>
  <c r="AA77" i="20"/>
  <c r="H75" i="20"/>
  <c r="AV75" i="1" s="1"/>
  <c r="Z76" i="20"/>
  <c r="AV63" i="20"/>
  <c r="BN62" i="20"/>
  <c r="AG62" i="20"/>
  <c r="AY62" i="20"/>
  <c r="AI62" i="20" s="1"/>
  <c r="BO62" i="20"/>
  <c r="W62" i="20" s="1"/>
  <c r="X62" i="20" s="1"/>
  <c r="BM62" i="20"/>
  <c r="AF62" i="20"/>
  <c r="H33" i="22"/>
  <c r="BP33" i="1" s="1"/>
  <c r="AG33" i="22"/>
  <c r="I33" i="22" s="1"/>
  <c r="BM32" i="22"/>
  <c r="AS32" i="22"/>
  <c r="BK32" i="22"/>
  <c r="AH32" i="22" s="1"/>
  <c r="J32" i="22" s="1"/>
  <c r="BI32" i="22"/>
  <c r="AF32" i="22" s="1"/>
  <c r="E32" i="22" s="1"/>
  <c r="F32" i="22" s="1"/>
  <c r="AB33" i="22" l="1"/>
  <c r="Y33" i="22" s="1"/>
  <c r="AT32" i="22"/>
  <c r="AP34" i="22"/>
  <c r="C79" i="20"/>
  <c r="AU79" i="1" s="1"/>
  <c r="AF79" i="20"/>
  <c r="E78" i="20"/>
  <c r="Y80" i="20"/>
  <c r="AY77" i="20"/>
  <c r="AG76" i="20"/>
  <c r="I75" i="20"/>
  <c r="AA78" i="20"/>
  <c r="O77" i="20"/>
  <c r="AW77" i="1" s="1"/>
  <c r="H76" i="20"/>
  <c r="AV76" i="1" s="1"/>
  <c r="Z77" i="20"/>
  <c r="AN62" i="20"/>
  <c r="AM62" i="20" s="1"/>
  <c r="AY62" i="1" s="1"/>
  <c r="AX62" i="1"/>
  <c r="S62" i="20"/>
  <c r="E62" i="20"/>
  <c r="AJ62" i="20"/>
  <c r="Q62" i="20" s="1"/>
  <c r="BG63" i="20"/>
  <c r="I62" i="20"/>
  <c r="BI63" i="20"/>
  <c r="P62" i="20"/>
  <c r="BN32" i="22"/>
  <c r="AE32" i="22"/>
  <c r="BO32" i="22"/>
  <c r="AG32" i="22"/>
  <c r="BP32" i="22"/>
  <c r="AX32" i="22"/>
  <c r="AJ32" i="22" s="1"/>
  <c r="Q32" i="22" s="1"/>
  <c r="AU32" i="22"/>
  <c r="C33" i="22" l="1"/>
  <c r="BO33" i="1" s="1"/>
  <c r="AE33" i="22"/>
  <c r="D33" i="22" s="1"/>
  <c r="BK63" i="20"/>
  <c r="AK62" i="20"/>
  <c r="C80" i="20"/>
  <c r="AU80" i="1" s="1"/>
  <c r="AE80" i="20"/>
  <c r="E79" i="20"/>
  <c r="AA79" i="20"/>
  <c r="O79" i="20" s="1"/>
  <c r="AW79" i="1" s="1"/>
  <c r="AY78" i="20"/>
  <c r="AH77" i="20"/>
  <c r="Y81" i="20"/>
  <c r="I76" i="20"/>
  <c r="O78" i="20"/>
  <c r="AW78" i="1" s="1"/>
  <c r="Z78" i="20"/>
  <c r="H77" i="20"/>
  <c r="AV77" i="1" s="1"/>
  <c r="AZ62" i="1"/>
  <c r="AW62" i="20"/>
  <c r="AL62" i="20"/>
  <c r="B62" i="20" s="1"/>
  <c r="AT62" i="1" s="1"/>
  <c r="R32" i="22"/>
  <c r="AL32" i="22"/>
  <c r="I32" i="22"/>
  <c r="BJ33" i="22"/>
  <c r="D32" i="22"/>
  <c r="AI32" i="22"/>
  <c r="BH33" i="22"/>
  <c r="AF81" i="20" l="1"/>
  <c r="D80" i="20"/>
  <c r="AX79" i="20"/>
  <c r="AA80" i="20"/>
  <c r="H78" i="20"/>
  <c r="AV78" i="1" s="1"/>
  <c r="AH78" i="20"/>
  <c r="Y82" i="20"/>
  <c r="C81" i="20"/>
  <c r="AU81" i="1" s="1"/>
  <c r="J77" i="20"/>
  <c r="Z79" i="20"/>
  <c r="V62" i="20"/>
  <c r="AO63" i="20"/>
  <c r="T62" i="20"/>
  <c r="U62" i="20" s="1"/>
  <c r="P32" i="22"/>
  <c r="AK32" i="22" s="1"/>
  <c r="B32" i="22" s="1"/>
  <c r="BL33" i="22"/>
  <c r="AV32" i="22"/>
  <c r="AD33" i="22"/>
  <c r="AA33" i="22" s="1"/>
  <c r="W32" i="22"/>
  <c r="X32" i="22" s="1"/>
  <c r="AR34" i="22"/>
  <c r="Y83" i="20" l="1"/>
  <c r="C83" i="20" s="1"/>
  <c r="AU83" i="1" s="1"/>
  <c r="AF82" i="20"/>
  <c r="E81" i="20"/>
  <c r="O80" i="20"/>
  <c r="AW80" i="1" s="1"/>
  <c r="AX80" i="20"/>
  <c r="AH79" i="20"/>
  <c r="AA81" i="20"/>
  <c r="J78" i="20"/>
  <c r="C82" i="20"/>
  <c r="AU82" i="1" s="1"/>
  <c r="Z80" i="20"/>
  <c r="H79" i="20"/>
  <c r="AV79" i="1" s="1"/>
  <c r="BA62" i="1"/>
  <c r="EF62" i="1" s="1"/>
  <c r="AS63" i="20"/>
  <c r="BL63" i="20"/>
  <c r="BH63" i="20"/>
  <c r="BJ63" i="20"/>
  <c r="AU63" i="20" s="1"/>
  <c r="AN32" i="22"/>
  <c r="AM32" i="22" s="1"/>
  <c r="BS32" i="1" s="1"/>
  <c r="BR32" i="1"/>
  <c r="S32" i="22"/>
  <c r="O33" i="22"/>
  <c r="BQ33" i="1" s="1"/>
  <c r="AY33" i="22"/>
  <c r="BN32" i="1"/>
  <c r="Y84" i="20" l="1"/>
  <c r="Y85" i="20" s="1"/>
  <c r="AF83" i="20"/>
  <c r="E82" i="20"/>
  <c r="O81" i="20"/>
  <c r="AW81" i="1" s="1"/>
  <c r="AX81" i="20"/>
  <c r="Z81" i="20"/>
  <c r="AG80" i="20"/>
  <c r="AA82" i="20"/>
  <c r="J79" i="20"/>
  <c r="H80" i="20"/>
  <c r="AV80" i="1" s="1"/>
  <c r="BM63" i="20"/>
  <c r="AF63" i="20"/>
  <c r="BO63" i="20"/>
  <c r="W63" i="20" s="1"/>
  <c r="X63" i="20" s="1"/>
  <c r="AY63" i="20"/>
  <c r="AI63" i="20" s="1"/>
  <c r="BN63" i="20"/>
  <c r="AG63" i="20"/>
  <c r="BT32" i="1"/>
  <c r="AW32" i="22"/>
  <c r="T32" i="22" s="1"/>
  <c r="U32" i="22" s="1"/>
  <c r="BU32" i="1" s="1"/>
  <c r="EH32" i="1" s="1"/>
  <c r="C85" i="20" l="1"/>
  <c r="AU85" i="1" s="1"/>
  <c r="AF85" i="20"/>
  <c r="C84" i="20"/>
  <c r="AU84" i="1" s="1"/>
  <c r="AE84" i="20"/>
  <c r="E83" i="20"/>
  <c r="O82" i="20"/>
  <c r="AW82" i="1" s="1"/>
  <c r="AY82" i="20"/>
  <c r="H81" i="20"/>
  <c r="AV81" i="1" s="1"/>
  <c r="AH81" i="20"/>
  <c r="Z82" i="20"/>
  <c r="AA83" i="20"/>
  <c r="I80" i="20"/>
  <c r="Y86" i="20"/>
  <c r="AN63" i="20"/>
  <c r="AM63" i="20" s="1"/>
  <c r="AY63" i="1" s="1"/>
  <c r="AX63" i="1"/>
  <c r="S63" i="20"/>
  <c r="E63" i="20"/>
  <c r="AJ63" i="20"/>
  <c r="Q63" i="20" s="1"/>
  <c r="BG64" i="20"/>
  <c r="I63" i="20"/>
  <c r="BI64" i="20"/>
  <c r="P63" i="20"/>
  <c r="AO33" i="22"/>
  <c r="V32" i="22"/>
  <c r="AK63" i="20" l="1"/>
  <c r="C86" i="20"/>
  <c r="AU86" i="1" s="1"/>
  <c r="AF86" i="20"/>
  <c r="E85" i="20"/>
  <c r="D84" i="20"/>
  <c r="AA84" i="20"/>
  <c r="AX83" i="20"/>
  <c r="AH82" i="20"/>
  <c r="H82" i="20"/>
  <c r="AV82" i="1" s="1"/>
  <c r="Z83" i="20"/>
  <c r="O83" i="20"/>
  <c r="AW83" i="1" s="1"/>
  <c r="J81" i="20"/>
  <c r="Y87" i="20"/>
  <c r="AZ63" i="1"/>
  <c r="AW63" i="20"/>
  <c r="AL63" i="20"/>
  <c r="B63" i="20" s="1"/>
  <c r="AT63" i="1" s="1"/>
  <c r="BK64" i="20"/>
  <c r="BM33" i="22"/>
  <c r="BI33" i="22"/>
  <c r="BK33" i="22"/>
  <c r="AS33" i="22"/>
  <c r="AE87" i="20" l="1"/>
  <c r="E86" i="20"/>
  <c r="AA85" i="20"/>
  <c r="AA86" i="20" s="1"/>
  <c r="AX84" i="20"/>
  <c r="Z84" i="20"/>
  <c r="AH83" i="20"/>
  <c r="O84" i="20"/>
  <c r="AW84" i="1" s="1"/>
  <c r="H83" i="20"/>
  <c r="AV83" i="1" s="1"/>
  <c r="J82" i="20"/>
  <c r="Y88" i="20"/>
  <c r="C87" i="20"/>
  <c r="AU87" i="1" s="1"/>
  <c r="V63" i="20"/>
  <c r="AO64" i="20"/>
  <c r="BL64" i="20" s="1"/>
  <c r="T63" i="20"/>
  <c r="U63" i="20" s="1"/>
  <c r="BO33" i="22"/>
  <c r="AH33" i="22"/>
  <c r="BN33" i="22"/>
  <c r="AF33" i="22"/>
  <c r="BP33" i="22"/>
  <c r="AX33" i="22"/>
  <c r="Y89" i="20" l="1"/>
  <c r="Y90" i="20" s="1"/>
  <c r="AE88" i="20"/>
  <c r="D87" i="20"/>
  <c r="O86" i="20"/>
  <c r="AW86" i="1" s="1"/>
  <c r="AY86" i="20"/>
  <c r="O85" i="20"/>
  <c r="AW85" i="1" s="1"/>
  <c r="AY85" i="20"/>
  <c r="H84" i="20"/>
  <c r="AV84" i="1" s="1"/>
  <c r="AH84" i="20"/>
  <c r="Z85" i="20"/>
  <c r="AA87" i="20"/>
  <c r="J83" i="20"/>
  <c r="C88" i="20"/>
  <c r="AU88" i="1" s="1"/>
  <c r="AY64" i="20"/>
  <c r="AI64" i="20" s="1"/>
  <c r="BO64" i="20"/>
  <c r="W64" i="20" s="1"/>
  <c r="X64" i="20" s="1"/>
  <c r="BA63" i="1"/>
  <c r="EF63" i="1" s="1"/>
  <c r="AS64" i="20"/>
  <c r="AV64" i="20"/>
  <c r="BH64" i="20"/>
  <c r="BJ64" i="20"/>
  <c r="AU64" i="20" s="1"/>
  <c r="AJ33" i="22"/>
  <c r="Q33" i="22" s="1"/>
  <c r="R33" i="22" s="1"/>
  <c r="E33" i="22"/>
  <c r="AI33" i="22"/>
  <c r="J33" i="22"/>
  <c r="K33" i="22" s="1"/>
  <c r="C90" i="20" l="1"/>
  <c r="AU90" i="1" s="1"/>
  <c r="AE90" i="20"/>
  <c r="C89" i="20"/>
  <c r="AU89" i="1" s="1"/>
  <c r="AE89" i="20"/>
  <c r="D88" i="20"/>
  <c r="AA88" i="20"/>
  <c r="AY87" i="20"/>
  <c r="H85" i="20"/>
  <c r="AV85" i="1" s="1"/>
  <c r="AG85" i="20"/>
  <c r="Z86" i="20"/>
  <c r="J84" i="20"/>
  <c r="O87" i="20"/>
  <c r="AW87" i="1" s="1"/>
  <c r="Y91" i="20"/>
  <c r="AN64" i="20"/>
  <c r="AM64" i="20" s="1"/>
  <c r="AY64" i="1" s="1"/>
  <c r="AX64" i="1"/>
  <c r="S64" i="20"/>
  <c r="BN64" i="20"/>
  <c r="AG64" i="20"/>
  <c r="BM64" i="20"/>
  <c r="AF64" i="20"/>
  <c r="P64" i="20"/>
  <c r="BJ34" i="22"/>
  <c r="AU33" i="22"/>
  <c r="AC34" i="22"/>
  <c r="AQ35" i="22"/>
  <c r="P33" i="22"/>
  <c r="AK33" i="22" s="1"/>
  <c r="BL34" i="22"/>
  <c r="F33" i="22"/>
  <c r="AL33" i="22"/>
  <c r="AD34" i="22"/>
  <c r="AA34" i="22" s="1"/>
  <c r="AR35" i="22"/>
  <c r="AV33" i="22"/>
  <c r="W33" i="22" l="1"/>
  <c r="X33" i="22" s="1"/>
  <c r="BR33" i="1" s="1"/>
  <c r="AT33" i="22"/>
  <c r="AE91" i="20"/>
  <c r="D90" i="20"/>
  <c r="D89" i="20"/>
  <c r="AX88" i="20"/>
  <c r="AA89" i="20"/>
  <c r="O88" i="20"/>
  <c r="AW88" i="1" s="1"/>
  <c r="H86" i="20"/>
  <c r="AV86" i="1" s="1"/>
  <c r="AH86" i="20"/>
  <c r="I85" i="20"/>
  <c r="Z87" i="20"/>
  <c r="Y92" i="20"/>
  <c r="C91" i="20"/>
  <c r="AU91" i="1" s="1"/>
  <c r="AZ64" i="1"/>
  <c r="AW64" i="20"/>
  <c r="E64" i="20"/>
  <c r="AJ64" i="20"/>
  <c r="BG65" i="20"/>
  <c r="I64" i="20"/>
  <c r="AK64" i="20" s="1"/>
  <c r="BI65" i="20"/>
  <c r="AN33" i="22"/>
  <c r="AM33" i="22" s="1"/>
  <c r="BS33" i="1" s="1"/>
  <c r="O34" i="22"/>
  <c r="BQ34" i="1" s="1"/>
  <c r="AY34" i="22"/>
  <c r="B33" i="22"/>
  <c r="BN33" i="1" s="1"/>
  <c r="Z34" i="22"/>
  <c r="AP35" i="22"/>
  <c r="AB34" i="22"/>
  <c r="Y34" i="22" s="1"/>
  <c r="BH34" i="22"/>
  <c r="Y93" i="20" l="1"/>
  <c r="Y94" i="20" s="1"/>
  <c r="AE92" i="20"/>
  <c r="D91" i="20"/>
  <c r="O89" i="20"/>
  <c r="AW89" i="1" s="1"/>
  <c r="AX89" i="20"/>
  <c r="AA90" i="20"/>
  <c r="AH87" i="20"/>
  <c r="J86" i="20"/>
  <c r="Z88" i="20"/>
  <c r="H87" i="20"/>
  <c r="AV87" i="1" s="1"/>
  <c r="C92" i="20"/>
  <c r="AU92" i="1" s="1"/>
  <c r="V64" i="20"/>
  <c r="AO65" i="20"/>
  <c r="T64" i="20"/>
  <c r="U64" i="20" s="1"/>
  <c r="Q64" i="20"/>
  <c r="AL64" i="20" s="1"/>
  <c r="B64" i="20" s="1"/>
  <c r="AT64" i="1" s="1"/>
  <c r="BK65" i="20"/>
  <c r="C34" i="22"/>
  <c r="BO34" i="1" s="1"/>
  <c r="H34" i="22"/>
  <c r="BP34" i="1" s="1"/>
  <c r="S33" i="22"/>
  <c r="BL65" i="20" l="1"/>
  <c r="AX65" i="20" s="1"/>
  <c r="AE94" i="20"/>
  <c r="C93" i="20"/>
  <c r="AU93" i="1" s="1"/>
  <c r="AE93" i="20"/>
  <c r="D92" i="20"/>
  <c r="O90" i="20"/>
  <c r="AW90" i="1" s="1"/>
  <c r="AX90" i="20"/>
  <c r="AG88" i="20"/>
  <c r="AA91" i="20"/>
  <c r="J87" i="20"/>
  <c r="Z89" i="20"/>
  <c r="H88" i="20"/>
  <c r="AV88" i="1" s="1"/>
  <c r="Y95" i="20"/>
  <c r="C94" i="20"/>
  <c r="AU94" i="1" s="1"/>
  <c r="BA64" i="1"/>
  <c r="AS65" i="20"/>
  <c r="AV65" i="20"/>
  <c r="BH65" i="20"/>
  <c r="BJ65" i="20"/>
  <c r="AU65" i="20" s="1"/>
  <c r="AW33" i="22"/>
  <c r="T33" i="22" s="1"/>
  <c r="U33" i="22" s="1"/>
  <c r="BU33" i="1" s="1"/>
  <c r="EH33" i="1" s="1"/>
  <c r="BT33" i="1"/>
  <c r="BO65" i="20" l="1"/>
  <c r="W65" i="20" s="1"/>
  <c r="X65" i="20" s="1"/>
  <c r="AN65" i="20" s="1"/>
  <c r="AM65" i="20" s="1"/>
  <c r="AY65" i="1" s="1"/>
  <c r="Y96" i="20"/>
  <c r="C96" i="20" s="1"/>
  <c r="AU96" i="1" s="1"/>
  <c r="AE95" i="20"/>
  <c r="D94" i="20"/>
  <c r="D93" i="20"/>
  <c r="AA92" i="20"/>
  <c r="AX91" i="20"/>
  <c r="AG89" i="20"/>
  <c r="O91" i="20"/>
  <c r="AW91" i="1" s="1"/>
  <c r="I88" i="20"/>
  <c r="Z90" i="20"/>
  <c r="H89" i="20"/>
  <c r="AV89" i="1" s="1"/>
  <c r="C95" i="20"/>
  <c r="AU95" i="1" s="1"/>
  <c r="AX65" i="1"/>
  <c r="S65" i="20"/>
  <c r="AW65" i="20" s="1"/>
  <c r="AU66" i="20"/>
  <c r="AE65" i="20"/>
  <c r="BM65" i="20"/>
  <c r="BN65" i="20"/>
  <c r="AH65" i="20"/>
  <c r="CL64" i="1"/>
  <c r="EF64" i="1"/>
  <c r="AO34" i="22"/>
  <c r="V33" i="22"/>
  <c r="Y97" i="20" l="1"/>
  <c r="C97" i="20" s="1"/>
  <c r="AU97" i="1" s="1"/>
  <c r="D95" i="20"/>
  <c r="AA93" i="20"/>
  <c r="AX92" i="20"/>
  <c r="O92" i="20"/>
  <c r="AW92" i="1" s="1"/>
  <c r="Z91" i="20"/>
  <c r="Z92" i="20" s="1"/>
  <c r="AG90" i="20"/>
  <c r="I89" i="20"/>
  <c r="H90" i="20"/>
  <c r="AV90" i="1" s="1"/>
  <c r="V65" i="20"/>
  <c r="AO66" i="20"/>
  <c r="AZ65" i="1"/>
  <c r="T65" i="20"/>
  <c r="U65" i="20" s="1"/>
  <c r="D65" i="20"/>
  <c r="AI65" i="20"/>
  <c r="BG66" i="20"/>
  <c r="J65" i="20"/>
  <c r="AJ65" i="20"/>
  <c r="Q65" i="20" s="1"/>
  <c r="BI66" i="20"/>
  <c r="BJ66" i="20" s="1"/>
  <c r="AS34" i="22"/>
  <c r="BK34" i="22"/>
  <c r="AG34" i="22" s="1"/>
  <c r="I34" i="22" s="1"/>
  <c r="K34" i="22" s="1"/>
  <c r="BI34" i="22"/>
  <c r="AE34" i="22" s="1"/>
  <c r="D34" i="22" s="1"/>
  <c r="F34" i="22" s="1"/>
  <c r="BM34" i="22"/>
  <c r="AT34" i="22" l="1"/>
  <c r="AP36" i="22"/>
  <c r="AB35" i="22"/>
  <c r="Y35" i="22" s="1"/>
  <c r="AU34" i="22"/>
  <c r="AQ36" i="22"/>
  <c r="AC35" i="22"/>
  <c r="Z35" i="22" s="1"/>
  <c r="BH66" i="20"/>
  <c r="BM66" i="20" s="1"/>
  <c r="Y98" i="20"/>
  <c r="Y99" i="20" s="1"/>
  <c r="Y100" i="20" s="1"/>
  <c r="AL65" i="20"/>
  <c r="AX93" i="20"/>
  <c r="H92" i="20"/>
  <c r="AV92" i="1" s="1"/>
  <c r="AG92" i="20"/>
  <c r="AA94" i="20"/>
  <c r="O93" i="20"/>
  <c r="AW93" i="1" s="1"/>
  <c r="H91" i="20"/>
  <c r="AV91" i="1" s="1"/>
  <c r="AG91" i="20"/>
  <c r="I90" i="20"/>
  <c r="Z93" i="20"/>
  <c r="AE66" i="20"/>
  <c r="BA65" i="1"/>
  <c r="EF65" i="1" s="1"/>
  <c r="BN66" i="20"/>
  <c r="AG66" i="20"/>
  <c r="AS66" i="20"/>
  <c r="P65" i="20"/>
  <c r="AK65" i="20" s="1"/>
  <c r="B65" i="20" s="1"/>
  <c r="AT65" i="1" s="1"/>
  <c r="BK66" i="20"/>
  <c r="BL66" i="20" s="1"/>
  <c r="AX66" i="20" s="1"/>
  <c r="AJ66" i="20" s="1"/>
  <c r="Q66" i="20" s="1"/>
  <c r="AL66" i="20" s="1"/>
  <c r="F35" i="22"/>
  <c r="AX34" i="22"/>
  <c r="BP34" i="22"/>
  <c r="BN34" i="22"/>
  <c r="AF34" i="22"/>
  <c r="BO34" i="22"/>
  <c r="AH34" i="22"/>
  <c r="H35" i="22"/>
  <c r="BP35" i="1" s="1"/>
  <c r="AH35" i="22"/>
  <c r="J35" i="22" s="1"/>
  <c r="K35" i="22" s="1"/>
  <c r="C35" i="22" l="1"/>
  <c r="BO35" i="1" s="1"/>
  <c r="AF35" i="22"/>
  <c r="E35" i="22" s="1"/>
  <c r="C98" i="20"/>
  <c r="AU98" i="1" s="1"/>
  <c r="O94" i="20"/>
  <c r="AW94" i="1" s="1"/>
  <c r="AX94" i="20"/>
  <c r="AG93" i="20"/>
  <c r="AA95" i="20"/>
  <c r="I92" i="20"/>
  <c r="I91" i="20"/>
  <c r="H93" i="20"/>
  <c r="AV93" i="1" s="1"/>
  <c r="Z94" i="20"/>
  <c r="C100" i="20"/>
  <c r="AU100" i="1" s="1"/>
  <c r="C99" i="20"/>
  <c r="AU99" i="1" s="1"/>
  <c r="Y101" i="20"/>
  <c r="C101" i="20" s="1"/>
  <c r="AU101" i="1" s="1"/>
  <c r="I66" i="20"/>
  <c r="BI67" i="20"/>
  <c r="D66" i="20"/>
  <c r="AI66" i="20"/>
  <c r="BG67" i="20"/>
  <c r="AV66" i="20"/>
  <c r="BO66" i="20"/>
  <c r="W66" i="20" s="1"/>
  <c r="X66" i="20" s="1"/>
  <c r="AJ34" i="22"/>
  <c r="Q34" i="22" s="1"/>
  <c r="E34" i="22"/>
  <c r="BH35" i="22"/>
  <c r="AQ37" i="22"/>
  <c r="AC36" i="22"/>
  <c r="J34" i="22"/>
  <c r="AI34" i="22"/>
  <c r="BJ35" i="22"/>
  <c r="AP37" i="22"/>
  <c r="AB36" i="22"/>
  <c r="Y36" i="22" s="1"/>
  <c r="AX95" i="20" l="1"/>
  <c r="AG94" i="20"/>
  <c r="I93" i="20"/>
  <c r="AA96" i="20"/>
  <c r="O95" i="20"/>
  <c r="AW95" i="1" s="1"/>
  <c r="H94" i="20"/>
  <c r="AV94" i="1" s="1"/>
  <c r="Z95" i="20"/>
  <c r="Y102" i="20"/>
  <c r="AN66" i="20"/>
  <c r="AM66" i="20" s="1"/>
  <c r="AY66" i="1" s="1"/>
  <c r="AX66" i="1"/>
  <c r="S66" i="20"/>
  <c r="P66" i="20"/>
  <c r="AK66" i="20" s="1"/>
  <c r="B66" i="20" s="1"/>
  <c r="AT66" i="1" s="1"/>
  <c r="BK67" i="20"/>
  <c r="C36" i="22"/>
  <c r="BO36" i="1" s="1"/>
  <c r="AE36" i="22"/>
  <c r="P34" i="22"/>
  <c r="AL34" i="22"/>
  <c r="Z36" i="22"/>
  <c r="H95" i="20" l="1"/>
  <c r="AV95" i="1" s="1"/>
  <c r="AG95" i="20"/>
  <c r="I94" i="20"/>
  <c r="AA97" i="20"/>
  <c r="O96" i="20"/>
  <c r="AW96" i="1" s="1"/>
  <c r="Z96" i="20"/>
  <c r="Y103" i="20"/>
  <c r="Y104" i="20" s="1"/>
  <c r="C104" i="20" s="1"/>
  <c r="AU104" i="1" s="1"/>
  <c r="C102" i="20"/>
  <c r="AU102" i="1" s="1"/>
  <c r="AZ66" i="1"/>
  <c r="AW66" i="20"/>
  <c r="AK34" i="22"/>
  <c r="B34" i="22" s="1"/>
  <c r="BN34" i="1" s="1"/>
  <c r="R34" i="22"/>
  <c r="D36" i="22"/>
  <c r="F36" i="22" s="1"/>
  <c r="AH36" i="22"/>
  <c r="J36" i="22" s="1"/>
  <c r="H36" i="22"/>
  <c r="BP36" i="1" s="1"/>
  <c r="I95" i="20" l="1"/>
  <c r="AA98" i="20"/>
  <c r="O98" i="20" s="1"/>
  <c r="AW98" i="1" s="1"/>
  <c r="O97" i="20"/>
  <c r="AW97" i="1" s="1"/>
  <c r="H96" i="20"/>
  <c r="AV96" i="1" s="1"/>
  <c r="Z97" i="20"/>
  <c r="C103" i="20"/>
  <c r="AU103" i="1" s="1"/>
  <c r="Y105" i="20"/>
  <c r="V66" i="20"/>
  <c r="AO67" i="20"/>
  <c r="T66" i="20"/>
  <c r="U66" i="20" s="1"/>
  <c r="AP38" i="22"/>
  <c r="AB37" i="22"/>
  <c r="Y37" i="22" s="1"/>
  <c r="AR36" i="22"/>
  <c r="AD35" i="22"/>
  <c r="AA35" i="22" s="1"/>
  <c r="AV34" i="22"/>
  <c r="W34" i="22"/>
  <c r="X34" i="22" s="1"/>
  <c r="BL35" i="22"/>
  <c r="AA99" i="20" l="1"/>
  <c r="O99" i="20" s="1"/>
  <c r="AW99" i="1" s="1"/>
  <c r="H97" i="20"/>
  <c r="AV97" i="1" s="1"/>
  <c r="Z98" i="20"/>
  <c r="Y106" i="20"/>
  <c r="C106" i="20" s="1"/>
  <c r="AU106" i="1" s="1"/>
  <c r="C105" i="20"/>
  <c r="AU105" i="1" s="1"/>
  <c r="BA66" i="1"/>
  <c r="EF66" i="1" s="1"/>
  <c r="AS67" i="20"/>
  <c r="BH67" i="20"/>
  <c r="BJ67" i="20"/>
  <c r="AU67" i="20" s="1"/>
  <c r="BL67" i="20"/>
  <c r="AV67" i="20" s="1"/>
  <c r="O35" i="22"/>
  <c r="BQ35" i="1" s="1"/>
  <c r="C37" i="22"/>
  <c r="BO37" i="1" s="1"/>
  <c r="AF37" i="22"/>
  <c r="E37" i="22" s="1"/>
  <c r="S34" i="22"/>
  <c r="AN34" i="22"/>
  <c r="AM34" i="22" s="1"/>
  <c r="BS34" i="1" s="1"/>
  <c r="BR34" i="1"/>
  <c r="AA100" i="20" l="1"/>
  <c r="H98" i="20"/>
  <c r="AV98" i="1" s="1"/>
  <c r="Z99" i="20"/>
  <c r="Y107" i="20"/>
  <c r="Y108" i="20" s="1"/>
  <c r="C108" i="20" s="1"/>
  <c r="AU108" i="1" s="1"/>
  <c r="AY67" i="20"/>
  <c r="BO67" i="20"/>
  <c r="W67" i="20" s="1"/>
  <c r="X67" i="20" s="1"/>
  <c r="AF67" i="20"/>
  <c r="BM67" i="20"/>
  <c r="BN67" i="20"/>
  <c r="AH67" i="20"/>
  <c r="BT34" i="1"/>
  <c r="AW34" i="22"/>
  <c r="T34" i="22" s="1"/>
  <c r="U34" i="22" s="1"/>
  <c r="BU34" i="1" s="1"/>
  <c r="CN34" i="1" s="1"/>
  <c r="O100" i="20" l="1"/>
  <c r="AW100" i="1" s="1"/>
  <c r="AA101" i="20"/>
  <c r="AA102" i="20" s="1"/>
  <c r="AA103" i="20" s="1"/>
  <c r="AA104" i="20" s="1"/>
  <c r="H99" i="20"/>
  <c r="AV99" i="1" s="1"/>
  <c r="Z100" i="20"/>
  <c r="C107" i="20"/>
  <c r="AU107" i="1" s="1"/>
  <c r="Y109" i="20"/>
  <c r="C109" i="20" s="1"/>
  <c r="AU109" i="1" s="1"/>
  <c r="AN67" i="20"/>
  <c r="AM67" i="20" s="1"/>
  <c r="AY67" i="1" s="1"/>
  <c r="AX67" i="1"/>
  <c r="S67" i="20"/>
  <c r="J67" i="20"/>
  <c r="AI67" i="20"/>
  <c r="BI68" i="20"/>
  <c r="E67" i="20"/>
  <c r="AJ67" i="20"/>
  <c r="Q67" i="20" s="1"/>
  <c r="BG68" i="20"/>
  <c r="EH34" i="1"/>
  <c r="AO35" i="22"/>
  <c r="AT35" i="22" s="1"/>
  <c r="AT36" i="22" s="1"/>
  <c r="AT37" i="22" s="1"/>
  <c r="AT38" i="22" s="1"/>
  <c r="AT39" i="22" s="1"/>
  <c r="AT40" i="22" s="1"/>
  <c r="AT41" i="22" s="1"/>
  <c r="AT42" i="22" s="1"/>
  <c r="AT43" i="22" s="1"/>
  <c r="AT44" i="22" s="1"/>
  <c r="AT45" i="22" s="1"/>
  <c r="AT46" i="22" s="1"/>
  <c r="AT47" i="22" s="1"/>
  <c r="AT48" i="22" s="1"/>
  <c r="AT49" i="22" s="1"/>
  <c r="AT50" i="22" s="1"/>
  <c r="AT51" i="22" s="1"/>
  <c r="AT52" i="22" s="1"/>
  <c r="AT53" i="22" s="1"/>
  <c r="AT54" i="22" s="1"/>
  <c r="AT55" i="22" s="1"/>
  <c r="AT56" i="22" s="1"/>
  <c r="AT57" i="22" s="1"/>
  <c r="AT58" i="22" s="1"/>
  <c r="AT59" i="22" s="1"/>
  <c r="AT60" i="22" s="1"/>
  <c r="AT61" i="22" s="1"/>
  <c r="AT62" i="22" s="1"/>
  <c r="AT63" i="22" s="1"/>
  <c r="AT64" i="22" s="1"/>
  <c r="AT65" i="22" s="1"/>
  <c r="AT66" i="22" s="1"/>
  <c r="AT67" i="22" s="1"/>
  <c r="AT68" i="22" s="1"/>
  <c r="AT69" i="22" s="1"/>
  <c r="AT70" i="22" s="1"/>
  <c r="AT71" i="22" s="1"/>
  <c r="AT72" i="22" s="1"/>
  <c r="AT73" i="22" s="1"/>
  <c r="AT74" i="22" s="1"/>
  <c r="AT75" i="22" s="1"/>
  <c r="AT76" i="22" s="1"/>
  <c r="AT77" i="22" s="1"/>
  <c r="AT78" i="22" s="1"/>
  <c r="AT79" i="22" s="1"/>
  <c r="AT80" i="22" s="1"/>
  <c r="AT81" i="22" s="1"/>
  <c r="AT82" i="22" s="1"/>
  <c r="AT83" i="22" s="1"/>
  <c r="AT84" i="22" s="1"/>
  <c r="AT85" i="22" s="1"/>
  <c r="AT86" i="22" s="1"/>
  <c r="AT87" i="22" s="1"/>
  <c r="AT88" i="22" s="1"/>
  <c r="AT89" i="22" s="1"/>
  <c r="AT90" i="22" s="1"/>
  <c r="AT91" i="22" s="1"/>
  <c r="AT92" i="22" s="1"/>
  <c r="AT93" i="22" s="1"/>
  <c r="AT94" i="22" s="1"/>
  <c r="AT95" i="22" s="1"/>
  <c r="AT96" i="22" s="1"/>
  <c r="AT97" i="22" s="1"/>
  <c r="AT98" i="22" s="1"/>
  <c r="AT99" i="22" s="1"/>
  <c r="AT100" i="22" s="1"/>
  <c r="AT101" i="22" s="1"/>
  <c r="AT102" i="22" s="1"/>
  <c r="AT103" i="22" s="1"/>
  <c r="AT104" i="22" s="1"/>
  <c r="AT105" i="22" s="1"/>
  <c r="AT106" i="22" s="1"/>
  <c r="AT107" i="22" s="1"/>
  <c r="AT108" i="22" s="1"/>
  <c r="AT109" i="22" s="1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V34" i="22"/>
  <c r="AL67" i="20" l="1"/>
  <c r="O101" i="20"/>
  <c r="AW101" i="1" s="1"/>
  <c r="O102" i="20"/>
  <c r="AW102" i="1" s="1"/>
  <c r="AA105" i="20"/>
  <c r="AA106" i="20" s="1"/>
  <c r="O106" i="20" s="1"/>
  <c r="AW106" i="1" s="1"/>
  <c r="O104" i="20"/>
  <c r="AW104" i="1" s="1"/>
  <c r="O103" i="20"/>
  <c r="AW103" i="1" s="1"/>
  <c r="H100" i="20"/>
  <c r="AV100" i="1" s="1"/>
  <c r="Z101" i="20"/>
  <c r="H101" i="20" s="1"/>
  <c r="AV101" i="1" s="1"/>
  <c r="AZ67" i="1"/>
  <c r="AW67" i="20"/>
  <c r="P67" i="20"/>
  <c r="AK67" i="20" s="1"/>
  <c r="B67" i="20" s="1"/>
  <c r="AT67" i="1" s="1"/>
  <c r="BK68" i="20"/>
  <c r="BM35" i="22"/>
  <c r="AY35" i="22" s="1"/>
  <c r="AS35" i="22"/>
  <c r="BK35" i="22"/>
  <c r="BI35" i="22"/>
  <c r="O105" i="20" l="1"/>
  <c r="AW105" i="1" s="1"/>
  <c r="Z102" i="20"/>
  <c r="AA107" i="20"/>
  <c r="V67" i="20"/>
  <c r="AO68" i="20"/>
  <c r="T67" i="20"/>
  <c r="U67" i="20" s="1"/>
  <c r="BN35" i="22"/>
  <c r="AE35" i="22"/>
  <c r="AU35" i="22"/>
  <c r="BO35" i="22"/>
  <c r="AG35" i="22"/>
  <c r="BP35" i="22"/>
  <c r="AX35" i="22"/>
  <c r="AJ35" i="22" s="1"/>
  <c r="Q35" i="22" s="1"/>
  <c r="H102" i="20" l="1"/>
  <c r="AV102" i="1" s="1"/>
  <c r="Z103" i="20"/>
  <c r="AA108" i="20"/>
  <c r="O108" i="20" s="1"/>
  <c r="AW108" i="1" s="1"/>
  <c r="O107" i="20"/>
  <c r="AW107" i="1" s="1"/>
  <c r="BA67" i="1"/>
  <c r="EF67" i="1" s="1"/>
  <c r="AS68" i="20"/>
  <c r="BH68" i="20"/>
  <c r="BJ68" i="20"/>
  <c r="AU68" i="20" s="1"/>
  <c r="BL68" i="20"/>
  <c r="AV68" i="20" s="1"/>
  <c r="R35" i="22"/>
  <c r="W35" i="22" s="1"/>
  <c r="X35" i="22" s="1"/>
  <c r="AL35" i="22"/>
  <c r="AI35" i="22"/>
  <c r="D35" i="22"/>
  <c r="BH36" i="22"/>
  <c r="I35" i="22"/>
  <c r="BJ36" i="22"/>
  <c r="Z104" i="20" l="1"/>
  <c r="H103" i="20"/>
  <c r="AV103" i="1" s="1"/>
  <c r="AA109" i="20"/>
  <c r="O109" i="20" s="1"/>
  <c r="AW109" i="1" s="1"/>
  <c r="BM68" i="20"/>
  <c r="AE68" i="20"/>
  <c r="AY68" i="20"/>
  <c r="BO68" i="20"/>
  <c r="W68" i="20" s="1"/>
  <c r="X68" i="20" s="1"/>
  <c r="BN68" i="20"/>
  <c r="AH68" i="20"/>
  <c r="BL36" i="22"/>
  <c r="P35" i="22"/>
  <c r="AK35" i="22" s="1"/>
  <c r="B35" i="22" s="1"/>
  <c r="AN35" i="22"/>
  <c r="AM35" i="22" s="1"/>
  <c r="BS35" i="1" s="1"/>
  <c r="BR35" i="1"/>
  <c r="AR37" i="22"/>
  <c r="AD36" i="22"/>
  <c r="AA36" i="22" s="1"/>
  <c r="AV35" i="22"/>
  <c r="H104" i="20" l="1"/>
  <c r="AV104" i="1" s="1"/>
  <c r="Z105" i="20"/>
  <c r="AN68" i="20"/>
  <c r="AM68" i="20" s="1"/>
  <c r="AY68" i="1" s="1"/>
  <c r="AX68" i="1"/>
  <c r="S68" i="20"/>
  <c r="D68" i="20"/>
  <c r="AI68" i="20"/>
  <c r="BG69" i="20"/>
  <c r="J68" i="20"/>
  <c r="AJ68" i="20"/>
  <c r="Q68" i="20" s="1"/>
  <c r="BI69" i="20"/>
  <c r="BN35" i="1"/>
  <c r="S35" i="22"/>
  <c r="AY36" i="22"/>
  <c r="O36" i="22"/>
  <c r="BQ36" i="1" s="1"/>
  <c r="AL68" i="20" l="1"/>
  <c r="H105" i="20"/>
  <c r="AV105" i="1" s="1"/>
  <c r="Z106" i="20"/>
  <c r="AZ68" i="1"/>
  <c r="AW68" i="20"/>
  <c r="P68" i="20"/>
  <c r="AK68" i="20" s="1"/>
  <c r="B68" i="20" s="1"/>
  <c r="AT68" i="1" s="1"/>
  <c r="BK69" i="20"/>
  <c r="AW35" i="22"/>
  <c r="T35" i="22" s="1"/>
  <c r="U35" i="22" s="1"/>
  <c r="BU35" i="1" s="1"/>
  <c r="EH35" i="1" s="1"/>
  <c r="BT35" i="1"/>
  <c r="Z107" i="20" l="1"/>
  <c r="Z108" i="20" s="1"/>
  <c r="H108" i="20" s="1"/>
  <c r="AV108" i="1" s="1"/>
  <c r="H106" i="20"/>
  <c r="AV106" i="1" s="1"/>
  <c r="V68" i="20"/>
  <c r="AO69" i="20"/>
  <c r="BL69" i="20" s="1"/>
  <c r="T68" i="20"/>
  <c r="U68" i="20" s="1"/>
  <c r="AO36" i="22"/>
  <c r="V35" i="22"/>
  <c r="H107" i="20" l="1"/>
  <c r="AV107" i="1" s="1"/>
  <c r="Z109" i="20"/>
  <c r="H109" i="20" s="1"/>
  <c r="AV109" i="1" s="1"/>
  <c r="AX69" i="20"/>
  <c r="AJ69" i="20" s="1"/>
  <c r="Q69" i="20" s="1"/>
  <c r="AL69" i="20" s="1"/>
  <c r="BO69" i="20"/>
  <c r="W69" i="20" s="1"/>
  <c r="X69" i="20" s="1"/>
  <c r="BA68" i="1"/>
  <c r="EF68" i="1" s="1"/>
  <c r="AS69" i="20"/>
  <c r="AV69" i="20"/>
  <c r="BH69" i="20"/>
  <c r="BJ69" i="20"/>
  <c r="BK36" i="22"/>
  <c r="BI36" i="22"/>
  <c r="BM36" i="22"/>
  <c r="AS36" i="22"/>
  <c r="AN69" i="20" l="1"/>
  <c r="AM69" i="20" s="1"/>
  <c r="AY69" i="1" s="1"/>
  <c r="AX69" i="1"/>
  <c r="S69" i="20"/>
  <c r="BN69" i="20"/>
  <c r="AG69" i="20"/>
  <c r="BM69" i="20"/>
  <c r="AE69" i="20"/>
  <c r="AU69" i="20"/>
  <c r="BP36" i="22"/>
  <c r="AX36" i="22"/>
  <c r="AI36" i="22" s="1"/>
  <c r="BN36" i="22"/>
  <c r="AF36" i="22"/>
  <c r="BO36" i="22"/>
  <c r="AG36" i="22"/>
  <c r="AZ69" i="1" l="1"/>
  <c r="AW69" i="20"/>
  <c r="I69" i="20"/>
  <c r="BI70" i="20"/>
  <c r="D69" i="20"/>
  <c r="AI69" i="20"/>
  <c r="BG70" i="20"/>
  <c r="I36" i="22"/>
  <c r="E36" i="22"/>
  <c r="AJ36" i="22"/>
  <c r="Q36" i="22" s="1"/>
  <c r="BH37" i="22"/>
  <c r="P36" i="22"/>
  <c r="R36" i="22" s="1"/>
  <c r="BL37" i="22" l="1"/>
  <c r="V69" i="20"/>
  <c r="AO70" i="20"/>
  <c r="T69" i="20"/>
  <c r="U69" i="20" s="1"/>
  <c r="P69" i="20"/>
  <c r="AK69" i="20" s="1"/>
  <c r="B69" i="20" s="1"/>
  <c r="AT69" i="1" s="1"/>
  <c r="BK70" i="20"/>
  <c r="AL36" i="22"/>
  <c r="AD37" i="22"/>
  <c r="AA37" i="22" s="1"/>
  <c r="AR38" i="22"/>
  <c r="AV36" i="22"/>
  <c r="AV37" i="22" s="1"/>
  <c r="AK36" i="22"/>
  <c r="B36" i="22" s="1"/>
  <c r="BN36" i="1" s="1"/>
  <c r="K36" i="22"/>
  <c r="W36" i="22" s="1"/>
  <c r="X36" i="22" s="1"/>
  <c r="BL70" i="20" l="1"/>
  <c r="AY70" i="20" s="1"/>
  <c r="AJ70" i="20" s="1"/>
  <c r="Q70" i="20" s="1"/>
  <c r="AL70" i="20" s="1"/>
  <c r="BA69" i="1"/>
  <c r="AS70" i="20"/>
  <c r="AV70" i="20"/>
  <c r="BJ70" i="20"/>
  <c r="BH70" i="20"/>
  <c r="AN36" i="22"/>
  <c r="AM36" i="22" s="1"/>
  <c r="BS36" i="1" s="1"/>
  <c r="BR36" i="1"/>
  <c r="S36" i="22"/>
  <c r="AX37" i="22"/>
  <c r="O37" i="22"/>
  <c r="BQ37" i="1" s="1"/>
  <c r="AQ38" i="22"/>
  <c r="AC37" i="22"/>
  <c r="AU36" i="22"/>
  <c r="BJ37" i="22"/>
  <c r="BO70" i="20" l="1"/>
  <c r="W70" i="20" s="1"/>
  <c r="X70" i="20" s="1"/>
  <c r="AN70" i="20" s="1"/>
  <c r="AM70" i="20" s="1"/>
  <c r="AY70" i="1" s="1"/>
  <c r="AX70" i="1"/>
  <c r="S70" i="20"/>
  <c r="AW70" i="20" s="1"/>
  <c r="BN70" i="20"/>
  <c r="AG70" i="20"/>
  <c r="AU70" i="20"/>
  <c r="BM70" i="20"/>
  <c r="AE70" i="20"/>
  <c r="EF69" i="1"/>
  <c r="CL69" i="1"/>
  <c r="Z37" i="22"/>
  <c r="AW36" i="22"/>
  <c r="BT36" i="1"/>
  <c r="V70" i="20" l="1"/>
  <c r="AO71" i="20"/>
  <c r="AZ70" i="1"/>
  <c r="T70" i="20"/>
  <c r="U70" i="20" s="1"/>
  <c r="D70" i="20"/>
  <c r="AI70" i="20"/>
  <c r="BG71" i="20"/>
  <c r="BH71" i="20" s="1"/>
  <c r="I70" i="20"/>
  <c r="BI71" i="20"/>
  <c r="T36" i="22"/>
  <c r="U36" i="22" s="1"/>
  <c r="BU36" i="1" s="1"/>
  <c r="EH36" i="1" s="1"/>
  <c r="AO37" i="22"/>
  <c r="V36" i="22"/>
  <c r="H37" i="22"/>
  <c r="BP37" i="1" s="1"/>
  <c r="AG37" i="22"/>
  <c r="BJ71" i="20" l="1"/>
  <c r="AU71" i="20" s="1"/>
  <c r="BA70" i="1"/>
  <c r="EF70" i="1" s="1"/>
  <c r="BM71" i="20"/>
  <c r="AF71" i="20"/>
  <c r="AS71" i="20"/>
  <c r="AG71" i="20"/>
  <c r="P70" i="20"/>
  <c r="AK70" i="20" s="1"/>
  <c r="B70" i="20" s="1"/>
  <c r="AT70" i="1" s="1"/>
  <c r="BK71" i="20"/>
  <c r="BL71" i="20" s="1"/>
  <c r="AY71" i="20" s="1"/>
  <c r="AI71" i="20" s="1"/>
  <c r="I37" i="22"/>
  <c r="K37" i="22" s="1"/>
  <c r="BI37" i="22"/>
  <c r="AS37" i="22"/>
  <c r="BK37" i="22"/>
  <c r="BM37" i="22"/>
  <c r="BN71" i="20" l="1"/>
  <c r="AV71" i="20"/>
  <c r="E71" i="20"/>
  <c r="AJ71" i="20"/>
  <c r="Q71" i="20" s="1"/>
  <c r="BG72" i="20"/>
  <c r="P71" i="20"/>
  <c r="I71" i="20"/>
  <c r="BI72" i="20"/>
  <c r="BO71" i="20"/>
  <c r="W71" i="20" s="1"/>
  <c r="X71" i="20" s="1"/>
  <c r="BO37" i="22"/>
  <c r="AH37" i="22"/>
  <c r="BN37" i="22"/>
  <c r="AE37" i="22"/>
  <c r="BP37" i="22"/>
  <c r="AY37" i="22"/>
  <c r="AQ39" i="22"/>
  <c r="AC38" i="22"/>
  <c r="AU37" i="22"/>
  <c r="BK72" i="20" l="1"/>
  <c r="AL71" i="20"/>
  <c r="AK71" i="20"/>
  <c r="B71" i="20" s="1"/>
  <c r="AT71" i="1" s="1"/>
  <c r="AN71" i="20"/>
  <c r="AM71" i="20" s="1"/>
  <c r="AY71" i="1" s="1"/>
  <c r="AX71" i="1"/>
  <c r="S71" i="20"/>
  <c r="D37" i="22"/>
  <c r="AI37" i="22"/>
  <c r="AJ37" i="22"/>
  <c r="Q37" i="22" s="1"/>
  <c r="J37" i="22"/>
  <c r="Z38" i="22"/>
  <c r="BJ38" i="22"/>
  <c r="AZ71" i="1" l="1"/>
  <c r="AW71" i="20"/>
  <c r="AL37" i="22"/>
  <c r="P37" i="22"/>
  <c r="R37" i="22" s="1"/>
  <c r="BL38" i="22" s="1"/>
  <c r="H38" i="22"/>
  <c r="BP38" i="1" s="1"/>
  <c r="AG38" i="22"/>
  <c r="F37" i="22"/>
  <c r="AK37" i="22" l="1"/>
  <c r="B37" i="22" s="1"/>
  <c r="BN37" i="1" s="1"/>
  <c r="V71" i="20"/>
  <c r="AO72" i="20"/>
  <c r="T71" i="20"/>
  <c r="U71" i="20" s="1"/>
  <c r="AP39" i="22"/>
  <c r="AB38" i="22"/>
  <c r="Y38" i="22" s="1"/>
  <c r="BH38" i="22"/>
  <c r="I38" i="22"/>
  <c r="K38" i="22" s="1"/>
  <c r="W37" i="22"/>
  <c r="X37" i="22" s="1"/>
  <c r="AR39" i="22"/>
  <c r="AD38" i="22"/>
  <c r="AA38" i="22" s="1"/>
  <c r="BA71" i="1" l="1"/>
  <c r="EF71" i="1" s="1"/>
  <c r="AS72" i="20"/>
  <c r="BH72" i="20"/>
  <c r="BL72" i="20"/>
  <c r="BJ72" i="20"/>
  <c r="AU72" i="20" s="1"/>
  <c r="AC39" i="22"/>
  <c r="AQ40" i="22"/>
  <c r="AX38" i="22"/>
  <c r="O38" i="22"/>
  <c r="BQ38" i="1" s="1"/>
  <c r="AN37" i="22"/>
  <c r="AM37" i="22" s="1"/>
  <c r="BS37" i="1" s="1"/>
  <c r="BR37" i="1"/>
  <c r="S37" i="22"/>
  <c r="C38" i="22"/>
  <c r="BO38" i="1" s="1"/>
  <c r="AF38" i="22"/>
  <c r="BM72" i="20" l="1"/>
  <c r="AE72" i="20"/>
  <c r="AX72" i="20"/>
  <c r="BO72" i="20"/>
  <c r="W72" i="20" s="1"/>
  <c r="X72" i="20" s="1"/>
  <c r="BN72" i="20"/>
  <c r="AH72" i="20"/>
  <c r="AV72" i="20"/>
  <c r="E38" i="22"/>
  <c r="AW37" i="22"/>
  <c r="BT37" i="1"/>
  <c r="Z39" i="22"/>
  <c r="AN72" i="20" l="1"/>
  <c r="AM72" i="20" s="1"/>
  <c r="AY72" i="1" s="1"/>
  <c r="AX72" i="1"/>
  <c r="S72" i="20"/>
  <c r="D72" i="20"/>
  <c r="AI72" i="20"/>
  <c r="BG73" i="20"/>
  <c r="J72" i="20"/>
  <c r="AJ72" i="20"/>
  <c r="Q72" i="20" s="1"/>
  <c r="BI73" i="20"/>
  <c r="H39" i="22"/>
  <c r="BP39" i="1" s="1"/>
  <c r="AH39" i="22"/>
  <c r="J39" i="22" s="1"/>
  <c r="T37" i="22"/>
  <c r="U37" i="22" s="1"/>
  <c r="BU37" i="1" s="1"/>
  <c r="EH37" i="1" s="1"/>
  <c r="AO38" i="22"/>
  <c r="V37" i="22"/>
  <c r="AL72" i="20" l="1"/>
  <c r="AZ72" i="1"/>
  <c r="AW72" i="20"/>
  <c r="P72" i="20"/>
  <c r="AK72" i="20" s="1"/>
  <c r="B72" i="20" s="1"/>
  <c r="AT72" i="1" s="1"/>
  <c r="BK73" i="20"/>
  <c r="AS38" i="22"/>
  <c r="BM38" i="22"/>
  <c r="BK38" i="22"/>
  <c r="BI38" i="22"/>
  <c r="V72" i="20" l="1"/>
  <c r="AO73" i="20"/>
  <c r="T72" i="20"/>
  <c r="AU38" i="22"/>
  <c r="BO38" i="22"/>
  <c r="AH38" i="22"/>
  <c r="BP38" i="22"/>
  <c r="AY38" i="22"/>
  <c r="BN38" i="22"/>
  <c r="AE38" i="22"/>
  <c r="BL73" i="20" l="1"/>
  <c r="BO73" i="20" s="1"/>
  <c r="W73" i="20" s="1"/>
  <c r="X73" i="20" s="1"/>
  <c r="AX73" i="20"/>
  <c r="AS73" i="20"/>
  <c r="AV73" i="20"/>
  <c r="BJ73" i="20"/>
  <c r="AH73" i="20" s="1"/>
  <c r="J73" i="20" s="1"/>
  <c r="BH73" i="20"/>
  <c r="D38" i="22"/>
  <c r="AI38" i="22"/>
  <c r="P38" i="22" s="1"/>
  <c r="R38" i="22" s="1"/>
  <c r="J38" i="22"/>
  <c r="BJ39" i="22"/>
  <c r="AJ38" i="22"/>
  <c r="Q38" i="22" s="1"/>
  <c r="AN73" i="20" l="1"/>
  <c r="AM73" i="20" s="1"/>
  <c r="AY73" i="1" s="1"/>
  <c r="AX73" i="1"/>
  <c r="S73" i="20"/>
  <c r="AJ73" i="20"/>
  <c r="Q73" i="20" s="1"/>
  <c r="AL73" i="20" s="1"/>
  <c r="AU73" i="20"/>
  <c r="AU74" i="20" s="1"/>
  <c r="BN73" i="20"/>
  <c r="AG73" i="20"/>
  <c r="BM73" i="20"/>
  <c r="AE73" i="20"/>
  <c r="AL38" i="22"/>
  <c r="BL39" i="22"/>
  <c r="AR40" i="22"/>
  <c r="AV38" i="22"/>
  <c r="AD39" i="22"/>
  <c r="AA39" i="22" s="1"/>
  <c r="AK38" i="22"/>
  <c r="B38" i="22" s="1"/>
  <c r="BN38" i="1" s="1"/>
  <c r="F38" i="22"/>
  <c r="W38" i="22" s="1"/>
  <c r="X38" i="22" s="1"/>
  <c r="AZ73" i="1" l="1"/>
  <c r="AW73" i="20"/>
  <c r="I73" i="20"/>
  <c r="BI74" i="20"/>
  <c r="D73" i="20"/>
  <c r="AI73" i="20"/>
  <c r="BG74" i="20"/>
  <c r="AY39" i="22"/>
  <c r="O39" i="22"/>
  <c r="BQ39" i="1" s="1"/>
  <c r="AN38" i="22"/>
  <c r="AM38" i="22" s="1"/>
  <c r="BS38" i="1" s="1"/>
  <c r="BR38" i="1"/>
  <c r="S38" i="22"/>
  <c r="AP40" i="22"/>
  <c r="AB39" i="22"/>
  <c r="Y39" i="22" s="1"/>
  <c r="BH39" i="22"/>
  <c r="V73" i="20" l="1"/>
  <c r="AO74" i="20"/>
  <c r="BH74" i="20" s="1"/>
  <c r="T73" i="20"/>
  <c r="U73" i="20" s="1"/>
  <c r="P73" i="20"/>
  <c r="AK73" i="20" s="1"/>
  <c r="B73" i="20" s="1"/>
  <c r="AT73" i="1" s="1"/>
  <c r="BK74" i="20"/>
  <c r="AW38" i="22"/>
  <c r="BT38" i="1"/>
  <c r="C39" i="22"/>
  <c r="BO39" i="1" s="1"/>
  <c r="AF39" i="22"/>
  <c r="E39" i="22" s="1"/>
  <c r="BL74" i="20" l="1"/>
  <c r="AY74" i="20" s="1"/>
  <c r="AI74" i="20" s="1"/>
  <c r="P74" i="20" s="1"/>
  <c r="BM74" i="20"/>
  <c r="AF74" i="20"/>
  <c r="BA73" i="1"/>
  <c r="EF73" i="1" s="1"/>
  <c r="AS74" i="20"/>
  <c r="AV74" i="20"/>
  <c r="BJ74" i="20"/>
  <c r="T38" i="22"/>
  <c r="U38" i="22" s="1"/>
  <c r="BU38" i="1" s="1"/>
  <c r="EH38" i="1" s="1"/>
  <c r="V38" i="22"/>
  <c r="AO39" i="22"/>
  <c r="BO74" i="20" l="1"/>
  <c r="W74" i="20" s="1"/>
  <c r="X74" i="20" s="1"/>
  <c r="AN74" i="20" s="1"/>
  <c r="AM74" i="20" s="1"/>
  <c r="AY74" i="1" s="1"/>
  <c r="AX74" i="1"/>
  <c r="S74" i="20"/>
  <c r="AG74" i="20"/>
  <c r="BN74" i="20"/>
  <c r="E74" i="20"/>
  <c r="AJ74" i="20"/>
  <c r="BG75" i="20"/>
  <c r="BM39" i="22"/>
  <c r="AS39" i="22"/>
  <c r="BI39" i="22"/>
  <c r="BK39" i="22"/>
  <c r="AZ74" i="1" l="1"/>
  <c r="AW74" i="20"/>
  <c r="Q74" i="20"/>
  <c r="AL74" i="20" s="1"/>
  <c r="BK75" i="20"/>
  <c r="I74" i="20"/>
  <c r="AK74" i="20" s="1"/>
  <c r="BI75" i="20"/>
  <c r="BO39" i="22"/>
  <c r="AG39" i="22"/>
  <c r="I39" i="22" s="1"/>
  <c r="K39" i="22" s="1"/>
  <c r="BN39" i="22"/>
  <c r="AE39" i="22"/>
  <c r="BP39" i="22"/>
  <c r="AX39" i="22"/>
  <c r="AJ39" i="22" s="1"/>
  <c r="Q39" i="22" s="1"/>
  <c r="AL39" i="22" s="1"/>
  <c r="V74" i="20" l="1"/>
  <c r="AO75" i="20"/>
  <c r="BJ75" i="20" s="1"/>
  <c r="T74" i="20"/>
  <c r="U74" i="20" s="1"/>
  <c r="B74" i="20"/>
  <c r="AT74" i="1" s="1"/>
  <c r="D39" i="22"/>
  <c r="AI39" i="22"/>
  <c r="P39" i="22" s="1"/>
  <c r="R39" i="22" s="1"/>
  <c r="BJ40" i="22"/>
  <c r="AC40" i="22"/>
  <c r="AQ41" i="22"/>
  <c r="AU39" i="22"/>
  <c r="AH75" i="20" l="1"/>
  <c r="BN75" i="20"/>
  <c r="BA74" i="1"/>
  <c r="AS75" i="20"/>
  <c r="AU75" i="20"/>
  <c r="BH75" i="20"/>
  <c r="BL75" i="20"/>
  <c r="Z40" i="22"/>
  <c r="BL40" i="22"/>
  <c r="AR41" i="22"/>
  <c r="AD40" i="22"/>
  <c r="AA40" i="22" s="1"/>
  <c r="AV39" i="22"/>
  <c r="AK39" i="22"/>
  <c r="B39" i="22" s="1"/>
  <c r="BN39" i="1" s="1"/>
  <c r="F39" i="22"/>
  <c r="W39" i="22" s="1"/>
  <c r="X39" i="22" s="1"/>
  <c r="AY75" i="20" l="1"/>
  <c r="BO75" i="20"/>
  <c r="W75" i="20" s="1"/>
  <c r="X75" i="20" s="1"/>
  <c r="EF74" i="1"/>
  <c r="CL74" i="1"/>
  <c r="AV75" i="20"/>
  <c r="BM75" i="20"/>
  <c r="AF75" i="20"/>
  <c r="J75" i="20"/>
  <c r="AI75" i="20"/>
  <c r="BI76" i="20"/>
  <c r="BR39" i="1"/>
  <c r="S39" i="22"/>
  <c r="AN39" i="22"/>
  <c r="AM39" i="22" s="1"/>
  <c r="BS39" i="1" s="1"/>
  <c r="AY40" i="22"/>
  <c r="O40" i="22"/>
  <c r="BQ40" i="1" s="1"/>
  <c r="AP41" i="22"/>
  <c r="AB40" i="22"/>
  <c r="Y40" i="22" s="1"/>
  <c r="BH40" i="22"/>
  <c r="H40" i="22"/>
  <c r="BP40" i="1" s="1"/>
  <c r="AH40" i="22"/>
  <c r="J40" i="22" s="1"/>
  <c r="K40" i="22" s="1"/>
  <c r="AN75" i="20" l="1"/>
  <c r="AM75" i="20" s="1"/>
  <c r="AY75" i="1" s="1"/>
  <c r="AX75" i="1"/>
  <c r="S75" i="20"/>
  <c r="E75" i="20"/>
  <c r="AJ75" i="20"/>
  <c r="Q75" i="20" s="1"/>
  <c r="BG76" i="20"/>
  <c r="P75" i="20"/>
  <c r="AK75" i="20" s="1"/>
  <c r="C40" i="22"/>
  <c r="BO40" i="1" s="1"/>
  <c r="AF40" i="22"/>
  <c r="E40" i="22" s="1"/>
  <c r="AW39" i="22"/>
  <c r="BT39" i="1"/>
  <c r="AC41" i="22"/>
  <c r="AQ42" i="22"/>
  <c r="AL75" i="20" l="1"/>
  <c r="AZ75" i="1"/>
  <c r="AW75" i="20"/>
  <c r="B75" i="20"/>
  <c r="AT75" i="1" s="1"/>
  <c r="BK76" i="20"/>
  <c r="T39" i="22"/>
  <c r="U39" i="22" s="1"/>
  <c r="BU39" i="1" s="1"/>
  <c r="CN39" i="1" s="1"/>
  <c r="V39" i="22"/>
  <c r="AO40" i="22"/>
  <c r="Z41" i="22"/>
  <c r="F40" i="22"/>
  <c r="BG10" i="4"/>
  <c r="AP11" i="4"/>
  <c r="AB10" i="4"/>
  <c r="Y10" i="4" s="1"/>
  <c r="V75" i="20" l="1"/>
  <c r="AO76" i="20"/>
  <c r="T75" i="20"/>
  <c r="U75" i="20" s="1"/>
  <c r="AB41" i="22"/>
  <c r="Y41" i="22" s="1"/>
  <c r="AP42" i="22"/>
  <c r="AG41" i="22"/>
  <c r="I41" i="22" s="1"/>
  <c r="H41" i="22"/>
  <c r="BP41" i="1" s="1"/>
  <c r="BM40" i="22"/>
  <c r="T40" i="22"/>
  <c r="AS40" i="22"/>
  <c r="BI40" i="22"/>
  <c r="BK40" i="22"/>
  <c r="AU40" i="22" s="1"/>
  <c r="EH39" i="1"/>
  <c r="AE10" i="4"/>
  <c r="AF10" i="4"/>
  <c r="BA75" i="1" l="1"/>
  <c r="EF75" i="1" s="1"/>
  <c r="AS76" i="20"/>
  <c r="BJ76" i="20"/>
  <c r="BH76" i="20"/>
  <c r="BL76" i="20"/>
  <c r="BP40" i="22"/>
  <c r="AX40" i="22"/>
  <c r="AJ40" i="22" s="1"/>
  <c r="Q40" i="22" s="1"/>
  <c r="BN40" i="22"/>
  <c r="AE40" i="22"/>
  <c r="C41" i="22"/>
  <c r="BO41" i="1" s="1"/>
  <c r="AF41" i="22"/>
  <c r="BO40" i="22"/>
  <c r="AG40" i="22"/>
  <c r="E10" i="4"/>
  <c r="AJ10" i="4"/>
  <c r="Q10" i="4" s="1"/>
  <c r="AI10" i="4"/>
  <c r="D10" i="4"/>
  <c r="BN76" i="20" l="1"/>
  <c r="AH76" i="20"/>
  <c r="BO76" i="20"/>
  <c r="W76" i="20" s="1"/>
  <c r="X76" i="20" s="1"/>
  <c r="AY76" i="20"/>
  <c r="AU76" i="20"/>
  <c r="AV76" i="20"/>
  <c r="BM76" i="20"/>
  <c r="AE76" i="20"/>
  <c r="E41" i="22"/>
  <c r="D40" i="22"/>
  <c r="AI40" i="22"/>
  <c r="BH41" i="22"/>
  <c r="R40" i="22"/>
  <c r="AL40" i="22"/>
  <c r="BJ41" i="22"/>
  <c r="I40" i="22"/>
  <c r="P10" i="4"/>
  <c r="R10" i="4" s="1"/>
  <c r="BK11" i="4" s="1"/>
  <c r="F10" i="4"/>
  <c r="AT10" i="4" s="1"/>
  <c r="AL10" i="4"/>
  <c r="AN76" i="20" l="1"/>
  <c r="AM76" i="20" s="1"/>
  <c r="AY76" i="1" s="1"/>
  <c r="AX76" i="1"/>
  <c r="S76" i="20"/>
  <c r="J76" i="20"/>
  <c r="AJ76" i="20"/>
  <c r="Q76" i="20" s="1"/>
  <c r="BI77" i="20"/>
  <c r="D76" i="20"/>
  <c r="AI76" i="20"/>
  <c r="BG77" i="20"/>
  <c r="P40" i="22"/>
  <c r="AK40" i="22" s="1"/>
  <c r="B40" i="22" s="1"/>
  <c r="BL41" i="22"/>
  <c r="W40" i="22"/>
  <c r="X40" i="22" s="1"/>
  <c r="AD41" i="22"/>
  <c r="AA41" i="22" s="1"/>
  <c r="AR42" i="22"/>
  <c r="AV40" i="22"/>
  <c r="F41" i="22"/>
  <c r="AK10" i="4"/>
  <c r="B10" i="4" s="1"/>
  <c r="B10" i="1" s="1"/>
  <c r="W10" i="4"/>
  <c r="X10" i="4" s="1"/>
  <c r="AB11" i="4"/>
  <c r="Y11" i="4" s="1"/>
  <c r="AP12" i="4"/>
  <c r="BG11" i="4"/>
  <c r="AV10" i="4"/>
  <c r="AR12" i="4"/>
  <c r="AD11" i="4"/>
  <c r="AA11" i="4" s="1"/>
  <c r="AL76" i="20" l="1"/>
  <c r="AZ76" i="1"/>
  <c r="AW76" i="20"/>
  <c r="P76" i="20"/>
  <c r="AK76" i="20" s="1"/>
  <c r="B76" i="20" s="1"/>
  <c r="AT76" i="1" s="1"/>
  <c r="BK77" i="20"/>
  <c r="AY41" i="22"/>
  <c r="O41" i="22"/>
  <c r="BQ41" i="1" s="1"/>
  <c r="AN40" i="22"/>
  <c r="AM40" i="22" s="1"/>
  <c r="BS40" i="1" s="1"/>
  <c r="BR40" i="1"/>
  <c r="S40" i="22"/>
  <c r="AB42" i="22"/>
  <c r="Y42" i="22" s="1"/>
  <c r="AP43" i="22"/>
  <c r="BN40" i="1"/>
  <c r="S10" i="4"/>
  <c r="C11" i="4"/>
  <c r="C11" i="1" s="1"/>
  <c r="F10" i="1"/>
  <c r="AN10" i="4"/>
  <c r="AM10" i="4" s="1"/>
  <c r="O11" i="4"/>
  <c r="E11" i="1" s="1"/>
  <c r="V76" i="20" l="1"/>
  <c r="AO77" i="20"/>
  <c r="T76" i="20"/>
  <c r="U76" i="20" s="1"/>
  <c r="BT40" i="1"/>
  <c r="AW40" i="22"/>
  <c r="U40" i="22"/>
  <c r="BU40" i="1" s="1"/>
  <c r="EH40" i="1" s="1"/>
  <c r="C42" i="22"/>
  <c r="BO42" i="1" s="1"/>
  <c r="AE42" i="22"/>
  <c r="AW10" i="4"/>
  <c r="AO11" i="4" s="1"/>
  <c r="BL11" i="4" s="1"/>
  <c r="AX11" i="4" s="1"/>
  <c r="H10" i="1"/>
  <c r="U10" i="4"/>
  <c r="I10" i="1" s="1"/>
  <c r="EC10" i="1" s="1"/>
  <c r="G10" i="1"/>
  <c r="BA76" i="1" l="1"/>
  <c r="EF76" i="1" s="1"/>
  <c r="AS77" i="20"/>
  <c r="BJ77" i="20"/>
  <c r="AU77" i="20" s="1"/>
  <c r="BH77" i="20"/>
  <c r="BL77" i="20"/>
  <c r="AV77" i="20" s="1"/>
  <c r="D42" i="22"/>
  <c r="V40" i="22"/>
  <c r="AO41" i="22"/>
  <c r="BH11" i="4"/>
  <c r="AF11" i="4" s="1"/>
  <c r="E11" i="4" s="1"/>
  <c r="BJ11" i="4"/>
  <c r="AH11" i="4" s="1"/>
  <c r="J11" i="4" s="1"/>
  <c r="V10" i="4"/>
  <c r="BN77" i="20" l="1"/>
  <c r="AG77" i="20"/>
  <c r="BO77" i="20"/>
  <c r="W77" i="20" s="1"/>
  <c r="X77" i="20" s="1"/>
  <c r="AX77" i="20"/>
  <c r="AJ77" i="20" s="1"/>
  <c r="Q77" i="20" s="1"/>
  <c r="AL77" i="20" s="1"/>
  <c r="BM77" i="20"/>
  <c r="AE77" i="20"/>
  <c r="AS41" i="22"/>
  <c r="BI41" i="22"/>
  <c r="BK41" i="22"/>
  <c r="BM41" i="22"/>
  <c r="AS11" i="4"/>
  <c r="AN77" i="20" l="1"/>
  <c r="AM77" i="20" s="1"/>
  <c r="AY77" i="1" s="1"/>
  <c r="AX77" i="1"/>
  <c r="S77" i="20"/>
  <c r="I77" i="20"/>
  <c r="BI78" i="20"/>
  <c r="D77" i="20"/>
  <c r="AI77" i="20"/>
  <c r="BG78" i="20"/>
  <c r="BP41" i="22"/>
  <c r="AX41" i="22"/>
  <c r="BO41" i="22"/>
  <c r="AH41" i="22"/>
  <c r="BN41" i="22"/>
  <c r="AE41" i="22"/>
  <c r="BO11" i="4"/>
  <c r="AY11" i="4"/>
  <c r="AJ11" i="4" s="1"/>
  <c r="Q11" i="4" s="1"/>
  <c r="AL11" i="4" s="1"/>
  <c r="BM11" i="4"/>
  <c r="AE11" i="4"/>
  <c r="AG11" i="4"/>
  <c r="BN11" i="4"/>
  <c r="AZ77" i="1" l="1"/>
  <c r="AW77" i="20"/>
  <c r="P77" i="20"/>
  <c r="AK77" i="20" s="1"/>
  <c r="B77" i="20" s="1"/>
  <c r="AT77" i="1" s="1"/>
  <c r="BK78" i="20"/>
  <c r="D41" i="22"/>
  <c r="AI41" i="22"/>
  <c r="BH42" i="22"/>
  <c r="J41" i="22"/>
  <c r="AJ41" i="22"/>
  <c r="Q41" i="22" s="1"/>
  <c r="R41" i="22" s="1"/>
  <c r="I11" i="4"/>
  <c r="K11" i="4" s="1"/>
  <c r="D11" i="4"/>
  <c r="AI11" i="4"/>
  <c r="V77" i="20" l="1"/>
  <c r="AO78" i="20"/>
  <c r="T77" i="20"/>
  <c r="U77" i="20" s="1"/>
  <c r="AD42" i="22"/>
  <c r="AA42" i="22" s="1"/>
  <c r="AR43" i="22"/>
  <c r="AV41" i="22"/>
  <c r="K41" i="22"/>
  <c r="AL41" i="22"/>
  <c r="BL42" i="22"/>
  <c r="P41" i="22"/>
  <c r="AK41" i="22" s="1"/>
  <c r="B41" i="22" s="1"/>
  <c r="BN41" i="1" s="1"/>
  <c r="F11" i="4"/>
  <c r="AT11" i="4" s="1"/>
  <c r="P11" i="4"/>
  <c r="R11" i="4" s="1"/>
  <c r="BK12" i="4" s="1"/>
  <c r="AU11" i="4"/>
  <c r="AQ13" i="4"/>
  <c r="AC12" i="4"/>
  <c r="Z12" i="4" s="1"/>
  <c r="BI12" i="4"/>
  <c r="BA77" i="1" l="1"/>
  <c r="EF77" i="1" s="1"/>
  <c r="AS78" i="20"/>
  <c r="BJ78" i="20"/>
  <c r="BH78" i="20"/>
  <c r="BL78" i="20"/>
  <c r="AV78" i="20" s="1"/>
  <c r="W11" i="4"/>
  <c r="X11" i="4" s="1"/>
  <c r="AC42" i="22"/>
  <c r="AQ43" i="22"/>
  <c r="AU41" i="22"/>
  <c r="BJ42" i="22"/>
  <c r="AK11" i="4"/>
  <c r="B11" i="4" s="1"/>
  <c r="AY42" i="22"/>
  <c r="O42" i="22"/>
  <c r="BQ42" i="1" s="1"/>
  <c r="W41" i="22"/>
  <c r="X41" i="22" s="1"/>
  <c r="AR13" i="4"/>
  <c r="AD12" i="4"/>
  <c r="AA12" i="4" s="1"/>
  <c r="AV11" i="4"/>
  <c r="H12" i="4"/>
  <c r="D12" i="1" s="1"/>
  <c r="AP13" i="4"/>
  <c r="BG8" i="4" s="1"/>
  <c r="AB12" i="4"/>
  <c r="Y12" i="4" s="1"/>
  <c r="BG12" i="4"/>
  <c r="S11" i="4" l="1"/>
  <c r="BN78" i="20"/>
  <c r="AG78" i="20"/>
  <c r="AU78" i="20"/>
  <c r="BM78" i="20"/>
  <c r="AE78" i="20"/>
  <c r="AX78" i="20"/>
  <c r="AJ78" i="20" s="1"/>
  <c r="Q78" i="20" s="1"/>
  <c r="AL78" i="20" s="1"/>
  <c r="BO78" i="20"/>
  <c r="W78" i="20" s="1"/>
  <c r="X78" i="20" s="1"/>
  <c r="AN11" i="4"/>
  <c r="AM11" i="4" s="1"/>
  <c r="G11" i="1" s="1"/>
  <c r="F11" i="1"/>
  <c r="B11" i="1"/>
  <c r="AN41" i="22"/>
  <c r="AM41" i="22" s="1"/>
  <c r="BS41" i="1" s="1"/>
  <c r="BR41" i="1"/>
  <c r="S41" i="22"/>
  <c r="Z42" i="22"/>
  <c r="O12" i="4"/>
  <c r="E12" i="1" s="1"/>
  <c r="AW11" i="4"/>
  <c r="H11" i="1"/>
  <c r="C12" i="4"/>
  <c r="C12" i="1" s="1"/>
  <c r="AN78" i="20" l="1"/>
  <c r="AM78" i="20" s="1"/>
  <c r="AY78" i="1" s="1"/>
  <c r="AX78" i="1"/>
  <c r="S78" i="20"/>
  <c r="I78" i="20"/>
  <c r="BI79" i="20"/>
  <c r="D78" i="20"/>
  <c r="AI78" i="20"/>
  <c r="BG79" i="20"/>
  <c r="H42" i="22"/>
  <c r="BP42" i="1" s="1"/>
  <c r="AG42" i="22"/>
  <c r="I42" i="22" s="1"/>
  <c r="AW41" i="22"/>
  <c r="BT41" i="1"/>
  <c r="AO12" i="4"/>
  <c r="BL12" i="4" s="1"/>
  <c r="AX12" i="4" s="1"/>
  <c r="T11" i="4"/>
  <c r="U11" i="4" s="1"/>
  <c r="I11" i="1" s="1"/>
  <c r="EC11" i="1" s="1"/>
  <c r="V11" i="4"/>
  <c r="AZ78" i="1" l="1"/>
  <c r="AW78" i="20"/>
  <c r="P78" i="20"/>
  <c r="AK78" i="20" s="1"/>
  <c r="B78" i="20" s="1"/>
  <c r="AT78" i="1" s="1"/>
  <c r="BK79" i="20"/>
  <c r="T41" i="22"/>
  <c r="U41" i="22" s="1"/>
  <c r="BU41" i="1" s="1"/>
  <c r="EH41" i="1" s="1"/>
  <c r="V41" i="22"/>
  <c r="AO42" i="22"/>
  <c r="BH12" i="4"/>
  <c r="AF12" i="4" s="1"/>
  <c r="E12" i="4" s="1"/>
  <c r="BJ12" i="4"/>
  <c r="AG12" i="4" s="1"/>
  <c r="I12" i="4" s="1"/>
  <c r="AS12" i="4"/>
  <c r="V78" i="20" l="1"/>
  <c r="AO79" i="20"/>
  <c r="T78" i="20"/>
  <c r="U78" i="20" s="1"/>
  <c r="BM42" i="22"/>
  <c r="BI42" i="22"/>
  <c r="AS42" i="22"/>
  <c r="BK42" i="22"/>
  <c r="BO12" i="4"/>
  <c r="AY12" i="4"/>
  <c r="BN12" i="4"/>
  <c r="AH12" i="4"/>
  <c r="BM12" i="4"/>
  <c r="AE12" i="4"/>
  <c r="BA78" i="1" l="1"/>
  <c r="EF78" i="1" s="1"/>
  <c r="AS79" i="20"/>
  <c r="BJ79" i="20"/>
  <c r="AU79" i="20" s="1"/>
  <c r="BH79" i="20"/>
  <c r="BL79" i="20"/>
  <c r="BO42" i="22"/>
  <c r="AH42" i="22"/>
  <c r="BN42" i="22"/>
  <c r="AF42" i="22"/>
  <c r="BP42" i="22"/>
  <c r="AX42" i="22"/>
  <c r="J12" i="4"/>
  <c r="K12" i="4" s="1"/>
  <c r="BI13" i="4" s="1"/>
  <c r="AJ12" i="4"/>
  <c r="Q12" i="4" s="1"/>
  <c r="D12" i="4"/>
  <c r="AI12" i="4"/>
  <c r="AC13" i="4" l="1"/>
  <c r="Z13" i="4" s="1"/>
  <c r="AQ14" i="4"/>
  <c r="AU12" i="4"/>
  <c r="AU80" i="20"/>
  <c r="AY79" i="20"/>
  <c r="AJ79" i="20" s="1"/>
  <c r="Q79" i="20" s="1"/>
  <c r="AL79" i="20" s="1"/>
  <c r="BO79" i="20"/>
  <c r="W79" i="20" s="1"/>
  <c r="X79" i="20" s="1"/>
  <c r="AV79" i="20"/>
  <c r="BN79" i="20"/>
  <c r="AG79" i="20"/>
  <c r="AE79" i="20"/>
  <c r="BM79" i="20"/>
  <c r="E42" i="22"/>
  <c r="AJ42" i="22"/>
  <c r="Q42" i="22" s="1"/>
  <c r="R42" i="22" s="1"/>
  <c r="AI42" i="22"/>
  <c r="J42" i="22"/>
  <c r="K42" i="22" s="1"/>
  <c r="P12" i="4"/>
  <c r="R12" i="4" s="1"/>
  <c r="F12" i="4"/>
  <c r="AT12" i="4" s="1"/>
  <c r="AL12" i="4"/>
  <c r="H13" i="4" l="1"/>
  <c r="D13" i="1" s="1"/>
  <c r="AN79" i="20"/>
  <c r="AM79" i="20" s="1"/>
  <c r="AY79" i="1" s="1"/>
  <c r="AX79" i="1"/>
  <c r="S79" i="20"/>
  <c r="D79" i="20"/>
  <c r="AI79" i="20"/>
  <c r="BG80" i="20"/>
  <c r="I79" i="20"/>
  <c r="BI80" i="20"/>
  <c r="BJ43" i="22"/>
  <c r="AQ44" i="22"/>
  <c r="AC43" i="22"/>
  <c r="AU42" i="22"/>
  <c r="AU43" i="22" s="1"/>
  <c r="P42" i="22"/>
  <c r="AK42" i="22" s="1"/>
  <c r="B42" i="22" s="1"/>
  <c r="BN42" i="1" s="1"/>
  <c r="BL43" i="22"/>
  <c r="AD43" i="22"/>
  <c r="AA43" i="22" s="1"/>
  <c r="AR44" i="22"/>
  <c r="AV42" i="22"/>
  <c r="F42" i="22"/>
  <c r="AL42" i="22"/>
  <c r="AK12" i="4"/>
  <c r="B12" i="4" s="1"/>
  <c r="AB13" i="4"/>
  <c r="Y13" i="4" s="1"/>
  <c r="AP14" i="4"/>
  <c r="BG13" i="4"/>
  <c r="W12" i="4"/>
  <c r="X12" i="4" s="1"/>
  <c r="AR14" i="4"/>
  <c r="AD13" i="4"/>
  <c r="AA13" i="4" s="1"/>
  <c r="AV12" i="4"/>
  <c r="BK13" i="4"/>
  <c r="AZ79" i="1" l="1"/>
  <c r="AW79" i="20"/>
  <c r="P79" i="20"/>
  <c r="AK79" i="20" s="1"/>
  <c r="B79" i="20" s="1"/>
  <c r="AT79" i="1" s="1"/>
  <c r="BK80" i="20"/>
  <c r="BH43" i="22"/>
  <c r="AP44" i="22"/>
  <c r="AB43" i="22"/>
  <c r="Y43" i="22" s="1"/>
  <c r="Z43" i="22"/>
  <c r="W42" i="22"/>
  <c r="X42" i="22" s="1"/>
  <c r="AY43" i="22"/>
  <c r="O43" i="22"/>
  <c r="BQ43" i="1" s="1"/>
  <c r="S12" i="4"/>
  <c r="BG9" i="4"/>
  <c r="C13" i="4"/>
  <c r="C13" i="1" s="1"/>
  <c r="O13" i="4"/>
  <c r="E13" i="1" s="1"/>
  <c r="F12" i="1"/>
  <c r="AN12" i="4"/>
  <c r="AM12" i="4" s="1"/>
  <c r="B12" i="1"/>
  <c r="V79" i="20" l="1"/>
  <c r="AO80" i="20"/>
  <c r="T79" i="20"/>
  <c r="U79" i="20" s="1"/>
  <c r="AG43" i="22"/>
  <c r="I43" i="22" s="1"/>
  <c r="H43" i="22"/>
  <c r="BP43" i="1" s="1"/>
  <c r="C43" i="22"/>
  <c r="BO43" i="1" s="1"/>
  <c r="AE43" i="22"/>
  <c r="BR42" i="1"/>
  <c r="S42" i="22"/>
  <c r="AN42" i="22"/>
  <c r="AM42" i="22" s="1"/>
  <c r="BS42" i="1" s="1"/>
  <c r="G12" i="1"/>
  <c r="AW12" i="4"/>
  <c r="AO13" i="4" s="1"/>
  <c r="BL13" i="4" s="1"/>
  <c r="AY13" i="4" s="1"/>
  <c r="H12" i="1"/>
  <c r="AS80" i="20" l="1"/>
  <c r="BJ80" i="20"/>
  <c r="BH80" i="20"/>
  <c r="BA79" i="1"/>
  <c r="BL80" i="20"/>
  <c r="AV80" i="20" s="1"/>
  <c r="D43" i="22"/>
  <c r="AW42" i="22"/>
  <c r="BT42" i="1"/>
  <c r="BH13" i="4"/>
  <c r="AF13" i="4" s="1"/>
  <c r="E13" i="4" s="1"/>
  <c r="BJ13" i="4"/>
  <c r="AG13" i="4" s="1"/>
  <c r="I13" i="4" s="1"/>
  <c r="T12" i="4"/>
  <c r="U12" i="4" s="1"/>
  <c r="I12" i="1" s="1"/>
  <c r="EC12" i="1" s="1"/>
  <c r="V12" i="4"/>
  <c r="BM80" i="20" l="1"/>
  <c r="AF80" i="20"/>
  <c r="BN80" i="20"/>
  <c r="AH80" i="20"/>
  <c r="EF79" i="1"/>
  <c r="CL79" i="1"/>
  <c r="BO80" i="20"/>
  <c r="W80" i="20" s="1"/>
  <c r="X80" i="20" s="1"/>
  <c r="AY80" i="20"/>
  <c r="T42" i="22"/>
  <c r="U42" i="22" s="1"/>
  <c r="BU42" i="1" s="1"/>
  <c r="EH42" i="1" s="1"/>
  <c r="V42" i="22"/>
  <c r="AO43" i="22"/>
  <c r="AS13" i="4"/>
  <c r="AN80" i="20" l="1"/>
  <c r="AM80" i="20" s="1"/>
  <c r="AY80" i="1" s="1"/>
  <c r="AX80" i="1"/>
  <c r="S80" i="20"/>
  <c r="J80" i="20"/>
  <c r="AI80" i="20"/>
  <c r="BI81" i="20"/>
  <c r="E80" i="20"/>
  <c r="AJ80" i="20"/>
  <c r="Q80" i="20" s="1"/>
  <c r="BG81" i="20"/>
  <c r="AS43" i="22"/>
  <c r="BK43" i="22"/>
  <c r="BI43" i="22"/>
  <c r="BM43" i="22"/>
  <c r="BM13" i="4"/>
  <c r="AE13" i="4"/>
  <c r="BN13" i="4"/>
  <c r="AH13" i="4"/>
  <c r="BO13" i="4"/>
  <c r="AX13" i="4"/>
  <c r="AZ80" i="1" l="1"/>
  <c r="AW80" i="20"/>
  <c r="AL80" i="20"/>
  <c r="P80" i="20"/>
  <c r="AK80" i="20" s="1"/>
  <c r="B80" i="20" s="1"/>
  <c r="AT80" i="1" s="1"/>
  <c r="BK81" i="20"/>
  <c r="BP43" i="22"/>
  <c r="AX43" i="22"/>
  <c r="BN43" i="22"/>
  <c r="AF43" i="22"/>
  <c r="BO43" i="22"/>
  <c r="AH43" i="22"/>
  <c r="J13" i="4"/>
  <c r="AJ13" i="4"/>
  <c r="Q13" i="4" s="1"/>
  <c r="AI13" i="4"/>
  <c r="D13" i="4"/>
  <c r="F13" i="4" s="1"/>
  <c r="BG14" i="4" s="1"/>
  <c r="AT13" i="4" l="1"/>
  <c r="AP15" i="4"/>
  <c r="AB14" i="4"/>
  <c r="Y14" i="4" s="1"/>
  <c r="C14" i="4" s="1"/>
  <c r="C14" i="1" s="1"/>
  <c r="V80" i="20"/>
  <c r="AO81" i="20"/>
  <c r="BL81" i="20" s="1"/>
  <c r="T80" i="20"/>
  <c r="U80" i="20" s="1"/>
  <c r="J43" i="22"/>
  <c r="K43" i="22" s="1"/>
  <c r="AI43" i="22"/>
  <c r="AJ43" i="22"/>
  <c r="Q43" i="22" s="1"/>
  <c r="R43" i="22" s="1"/>
  <c r="E43" i="22"/>
  <c r="P13" i="4"/>
  <c r="AK13" i="4" s="1"/>
  <c r="K13" i="4"/>
  <c r="AL13" i="4"/>
  <c r="R13" i="4" l="1"/>
  <c r="W13" i="4" s="1"/>
  <c r="X13" i="4" s="1"/>
  <c r="AY81" i="20"/>
  <c r="AJ81" i="20" s="1"/>
  <c r="Q81" i="20" s="1"/>
  <c r="AL81" i="20" s="1"/>
  <c r="BO81" i="20"/>
  <c r="W81" i="20" s="1"/>
  <c r="X81" i="20" s="1"/>
  <c r="BA80" i="1"/>
  <c r="EF80" i="1" s="1"/>
  <c r="AS81" i="20"/>
  <c r="AV81" i="20"/>
  <c r="BJ81" i="20"/>
  <c r="BH81" i="20"/>
  <c r="AL43" i="22"/>
  <c r="F43" i="22"/>
  <c r="AR45" i="22"/>
  <c r="AD44" i="22"/>
  <c r="AA44" i="22" s="1"/>
  <c r="W43" i="22"/>
  <c r="X43" i="22" s="1"/>
  <c r="AV43" i="22"/>
  <c r="P43" i="22"/>
  <c r="AK43" i="22" s="1"/>
  <c r="BL44" i="22"/>
  <c r="BJ44" i="22"/>
  <c r="AC44" i="22"/>
  <c r="AQ45" i="22"/>
  <c r="AC14" i="4"/>
  <c r="Z14" i="4" s="1"/>
  <c r="AQ15" i="4"/>
  <c r="AU13" i="4"/>
  <c r="BI14" i="4"/>
  <c r="B13" i="4"/>
  <c r="AR15" i="4" l="1"/>
  <c r="AV13" i="4"/>
  <c r="BK14" i="4"/>
  <c r="AD14" i="4"/>
  <c r="AA14" i="4" s="1"/>
  <c r="O14" i="4" s="1"/>
  <c r="E14" i="1" s="1"/>
  <c r="AN81" i="20"/>
  <c r="AM81" i="20" s="1"/>
  <c r="AY81" i="1" s="1"/>
  <c r="AX81" i="1"/>
  <c r="S81" i="20"/>
  <c r="AG81" i="20"/>
  <c r="BN81" i="20"/>
  <c r="AU81" i="20"/>
  <c r="BM81" i="20"/>
  <c r="AE81" i="20"/>
  <c r="BR43" i="1"/>
  <c r="AN43" i="22"/>
  <c r="AM43" i="22" s="1"/>
  <c r="BS43" i="1" s="1"/>
  <c r="AX44" i="22"/>
  <c r="O44" i="22"/>
  <c r="BQ44" i="1" s="1"/>
  <c r="Z44" i="22"/>
  <c r="AP45" i="22"/>
  <c r="AB44" i="22"/>
  <c r="Y44" i="22" s="1"/>
  <c r="BH44" i="22"/>
  <c r="B43" i="22"/>
  <c r="BN43" i="1" s="1"/>
  <c r="S13" i="4"/>
  <c r="B13" i="1"/>
  <c r="F13" i="1"/>
  <c r="AN13" i="4"/>
  <c r="AM13" i="4" s="1"/>
  <c r="H14" i="4"/>
  <c r="D14" i="1" s="1"/>
  <c r="AZ81" i="1" l="1"/>
  <c r="AW81" i="20"/>
  <c r="D81" i="20"/>
  <c r="AI81" i="20"/>
  <c r="BG82" i="20"/>
  <c r="AU82" i="20"/>
  <c r="I81" i="20"/>
  <c r="BI82" i="20"/>
  <c r="AG44" i="22"/>
  <c r="I44" i="22" s="1"/>
  <c r="H44" i="22"/>
  <c r="BP44" i="1" s="1"/>
  <c r="C44" i="22"/>
  <c r="BO44" i="1" s="1"/>
  <c r="AE44" i="22"/>
  <c r="S43" i="22"/>
  <c r="G13" i="1"/>
  <c r="AW13" i="4"/>
  <c r="AO14" i="4" s="1"/>
  <c r="BL14" i="4" s="1"/>
  <c r="AX14" i="4" s="1"/>
  <c r="H13" i="1"/>
  <c r="V81" i="20" l="1"/>
  <c r="AO82" i="20"/>
  <c r="T81" i="20"/>
  <c r="U81" i="20" s="1"/>
  <c r="P81" i="20"/>
  <c r="AK81" i="20" s="1"/>
  <c r="B81" i="20" s="1"/>
  <c r="AT81" i="1" s="1"/>
  <c r="BK82" i="20"/>
  <c r="BL82" i="20" s="1"/>
  <c r="AX82" i="20" s="1"/>
  <c r="AJ82" i="20" s="1"/>
  <c r="Q82" i="20" s="1"/>
  <c r="AL82" i="20" s="1"/>
  <c r="BT43" i="1"/>
  <c r="AW43" i="22"/>
  <c r="T43" i="22"/>
  <c r="U43" i="22" s="1"/>
  <c r="BU43" i="1" s="1"/>
  <c r="EH43" i="1" s="1"/>
  <c r="D44" i="22"/>
  <c r="BH14" i="4"/>
  <c r="AE14" i="4" s="1"/>
  <c r="D14" i="4" s="1"/>
  <c r="BJ14" i="4"/>
  <c r="AG14" i="4" s="1"/>
  <c r="I14" i="4" s="1"/>
  <c r="T13" i="4"/>
  <c r="U13" i="4" s="1"/>
  <c r="I13" i="1" s="1"/>
  <c r="EC13" i="1" s="1"/>
  <c r="V13" i="4"/>
  <c r="BA81" i="1" l="1"/>
  <c r="EF81" i="1" s="1"/>
  <c r="AS82" i="20"/>
  <c r="AV82" i="20"/>
  <c r="BJ82" i="20"/>
  <c r="BH82" i="20"/>
  <c r="BO82" i="20"/>
  <c r="W82" i="20" s="1"/>
  <c r="X82" i="20" s="1"/>
  <c r="AO44" i="22"/>
  <c r="V43" i="22"/>
  <c r="AS14" i="4"/>
  <c r="AN82" i="20" l="1"/>
  <c r="AM82" i="20" s="1"/>
  <c r="AY82" i="1" s="1"/>
  <c r="AX82" i="1"/>
  <c r="S82" i="20"/>
  <c r="AW82" i="20" s="1"/>
  <c r="BN82" i="20"/>
  <c r="AG82" i="20"/>
  <c r="BM82" i="20"/>
  <c r="AE82" i="20"/>
  <c r="BM44" i="22"/>
  <c r="AS44" i="22"/>
  <c r="T44" i="22"/>
  <c r="BK44" i="22"/>
  <c r="BI44" i="22"/>
  <c r="BM14" i="4"/>
  <c r="AF14" i="4"/>
  <c r="BO14" i="4"/>
  <c r="AY14" i="4"/>
  <c r="BN14" i="4"/>
  <c r="AH14" i="4"/>
  <c r="V82" i="20" l="1"/>
  <c r="AO83" i="20"/>
  <c r="AZ82" i="1"/>
  <c r="T82" i="20"/>
  <c r="U82" i="20" s="1"/>
  <c r="D82" i="20"/>
  <c r="AI82" i="20"/>
  <c r="BG83" i="20"/>
  <c r="BH83" i="20" s="1"/>
  <c r="I82" i="20"/>
  <c r="BI83" i="20"/>
  <c r="BN44" i="22"/>
  <c r="AF44" i="22"/>
  <c r="BO44" i="22"/>
  <c r="AH44" i="22"/>
  <c r="BP44" i="22"/>
  <c r="AY44" i="22"/>
  <c r="J14" i="4"/>
  <c r="K14" i="4" s="1"/>
  <c r="AI14" i="4"/>
  <c r="AJ14" i="4"/>
  <c r="Q14" i="4" s="1"/>
  <c r="E14" i="4"/>
  <c r="G14" i="4"/>
  <c r="BI15" i="4" l="1"/>
  <c r="AU14" i="4"/>
  <c r="BJ83" i="20"/>
  <c r="AG83" i="20" s="1"/>
  <c r="I83" i="20" s="1"/>
  <c r="BM83" i="20"/>
  <c r="AE83" i="20"/>
  <c r="BA82" i="1"/>
  <c r="EF82" i="1" s="1"/>
  <c r="AS83" i="20"/>
  <c r="AU83" i="20"/>
  <c r="P82" i="20"/>
  <c r="AK82" i="20" s="1"/>
  <c r="B82" i="20" s="1"/>
  <c r="AT82" i="1" s="1"/>
  <c r="BK83" i="20"/>
  <c r="BL83" i="20" s="1"/>
  <c r="AY83" i="20" s="1"/>
  <c r="AJ83" i="20" s="1"/>
  <c r="Q83" i="20" s="1"/>
  <c r="AL83" i="20" s="1"/>
  <c r="J44" i="22"/>
  <c r="K44" i="22" s="1"/>
  <c r="AI44" i="22"/>
  <c r="AJ44" i="22"/>
  <c r="Q44" i="22" s="1"/>
  <c r="R44" i="22" s="1"/>
  <c r="E44" i="22"/>
  <c r="P14" i="4"/>
  <c r="AK14" i="4" s="1"/>
  <c r="F14" i="4"/>
  <c r="AT14" i="4" s="1"/>
  <c r="AL14" i="4"/>
  <c r="AQ16" i="4"/>
  <c r="AC15" i="4"/>
  <c r="Z15" i="4" s="1"/>
  <c r="R14" i="4" l="1"/>
  <c r="BK15" i="4" s="1"/>
  <c r="BI84" i="20"/>
  <c r="BN83" i="20"/>
  <c r="AV83" i="20"/>
  <c r="D83" i="20"/>
  <c r="AI83" i="20"/>
  <c r="BG84" i="20"/>
  <c r="BO83" i="20"/>
  <c r="W83" i="20" s="1"/>
  <c r="X83" i="20" s="1"/>
  <c r="AL44" i="22"/>
  <c r="F44" i="22"/>
  <c r="AD45" i="22"/>
  <c r="AA45" i="22" s="1"/>
  <c r="AR46" i="22"/>
  <c r="W44" i="22"/>
  <c r="X44" i="22" s="1"/>
  <c r="AV44" i="22"/>
  <c r="P44" i="22"/>
  <c r="AK44" i="22" s="1"/>
  <c r="B44" i="22" s="1"/>
  <c r="BL45" i="22"/>
  <c r="BJ45" i="22"/>
  <c r="AC45" i="22"/>
  <c r="AU44" i="22"/>
  <c r="AQ46" i="22"/>
  <c r="B14" i="4"/>
  <c r="H15" i="4"/>
  <c r="D15" i="1" s="1"/>
  <c r="AB15" i="4"/>
  <c r="Y15" i="4" s="1"/>
  <c r="AP16" i="4"/>
  <c r="BG15" i="4"/>
  <c r="AV14" i="4" l="1"/>
  <c r="W14" i="4"/>
  <c r="X14" i="4" s="1"/>
  <c r="AN14" i="4" s="1"/>
  <c r="AM14" i="4" s="1"/>
  <c r="G14" i="1" s="1"/>
  <c r="AR16" i="4"/>
  <c r="AD15" i="4"/>
  <c r="AA15" i="4" s="1"/>
  <c r="O15" i="4" s="1"/>
  <c r="E15" i="1" s="1"/>
  <c r="AN83" i="20"/>
  <c r="AM83" i="20" s="1"/>
  <c r="AY83" i="1" s="1"/>
  <c r="AX83" i="1"/>
  <c r="S83" i="20"/>
  <c r="P83" i="20"/>
  <c r="AK83" i="20" s="1"/>
  <c r="B83" i="20" s="1"/>
  <c r="AT83" i="1" s="1"/>
  <c r="BK84" i="20"/>
  <c r="BN44" i="1"/>
  <c r="BR44" i="1"/>
  <c r="S44" i="22"/>
  <c r="AN44" i="22"/>
  <c r="AM44" i="22" s="1"/>
  <c r="BS44" i="1" s="1"/>
  <c r="O45" i="22"/>
  <c r="BQ45" i="1" s="1"/>
  <c r="AX45" i="22"/>
  <c r="Z45" i="22"/>
  <c r="AB45" i="22"/>
  <c r="Y45" i="22" s="1"/>
  <c r="AP46" i="22"/>
  <c r="BH45" i="22"/>
  <c r="C15" i="4"/>
  <c r="C15" i="1" s="1"/>
  <c r="B14" i="1"/>
  <c r="S14" i="4" l="1"/>
  <c r="F14" i="1"/>
  <c r="AZ83" i="1"/>
  <c r="AW83" i="20"/>
  <c r="BT44" i="1"/>
  <c r="AW44" i="22"/>
  <c r="C45" i="22"/>
  <c r="BO45" i="1" s="1"/>
  <c r="AE45" i="22"/>
  <c r="U44" i="22"/>
  <c r="BU44" i="1" s="1"/>
  <c r="CN44" i="1" s="1"/>
  <c r="H45" i="22"/>
  <c r="BP45" i="1" s="1"/>
  <c r="AG45" i="22"/>
  <c r="T14" i="4" l="1"/>
  <c r="U14" i="4" s="1"/>
  <c r="I14" i="1" s="1"/>
  <c r="EC14" i="1" s="1"/>
  <c r="AW14" i="4"/>
  <c r="H14" i="1"/>
  <c r="V83" i="20"/>
  <c r="AO84" i="20"/>
  <c r="T83" i="20"/>
  <c r="U83" i="20" s="1"/>
  <c r="EH44" i="1"/>
  <c r="D45" i="22"/>
  <c r="V44" i="22"/>
  <c r="AO45" i="22"/>
  <c r="I45" i="22"/>
  <c r="K45" i="22" s="1"/>
  <c r="CI14" i="1" l="1"/>
  <c r="CV14" i="1" s="1" a="1"/>
  <c r="CV14" i="1" s="1"/>
  <c r="CV13" i="1" s="1"/>
  <c r="AO15" i="4"/>
  <c r="V14" i="4"/>
  <c r="BA83" i="1"/>
  <c r="EF83" i="1" s="1"/>
  <c r="AS84" i="20"/>
  <c r="BJ84" i="20"/>
  <c r="BH84" i="20"/>
  <c r="BL84" i="20"/>
  <c r="AV84" i="20" s="1"/>
  <c r="CT14" i="1" a="1"/>
  <c r="CT14" i="1" s="1"/>
  <c r="CS14" i="1" a="1"/>
  <c r="CS14" i="1" s="1"/>
  <c r="CU14" i="1" a="1"/>
  <c r="CU14" i="1" s="1"/>
  <c r="CP14" i="1"/>
  <c r="F45" i="22"/>
  <c r="AQ47" i="22"/>
  <c r="AC46" i="22"/>
  <c r="BM45" i="22"/>
  <c r="BI45" i="22"/>
  <c r="AS45" i="22"/>
  <c r="BK45" i="22"/>
  <c r="BJ15" i="4" l="1"/>
  <c r="BH15" i="4"/>
  <c r="BL15" i="4"/>
  <c r="AS15" i="4"/>
  <c r="BN84" i="20"/>
  <c r="AG84" i="20"/>
  <c r="AU84" i="20"/>
  <c r="AY84" i="20"/>
  <c r="AI84" i="20" s="1"/>
  <c r="BO84" i="20"/>
  <c r="W84" i="20" s="1"/>
  <c r="X84" i="20" s="1"/>
  <c r="BM84" i="20"/>
  <c r="AF84" i="20"/>
  <c r="BN45" i="22"/>
  <c r="AF45" i="22"/>
  <c r="BH46" i="22" s="1"/>
  <c r="BP45" i="22"/>
  <c r="AY45" i="22"/>
  <c r="Z46" i="22"/>
  <c r="AP47" i="22"/>
  <c r="AB46" i="22"/>
  <c r="Y46" i="22" s="1"/>
  <c r="AU45" i="22"/>
  <c r="BO45" i="22"/>
  <c r="AH45" i="22"/>
  <c r="CS12" i="1"/>
  <c r="CU12" i="1"/>
  <c r="CV12" i="1"/>
  <c r="CT12" i="1"/>
  <c r="CS13" i="1"/>
  <c r="CU13" i="1"/>
  <c r="CT13" i="1"/>
  <c r="AX15" i="4" l="1"/>
  <c r="BO15" i="4"/>
  <c r="AY15" i="4"/>
  <c r="AE15" i="4"/>
  <c r="D15" i="4" s="1"/>
  <c r="AF15" i="4"/>
  <c r="BM15" i="4"/>
  <c r="AH15" i="4"/>
  <c r="J15" i="4" s="1"/>
  <c r="K15" i="4" s="1"/>
  <c r="AG15" i="4"/>
  <c r="BN15" i="4"/>
  <c r="AN84" i="20"/>
  <c r="AM84" i="20" s="1"/>
  <c r="AY84" i="1" s="1"/>
  <c r="AX84" i="1"/>
  <c r="S84" i="20"/>
  <c r="I84" i="20"/>
  <c r="BI85" i="20"/>
  <c r="P84" i="20"/>
  <c r="E84" i="20"/>
  <c r="AJ84" i="20"/>
  <c r="Q84" i="20" s="1"/>
  <c r="BG85" i="20"/>
  <c r="AF46" i="22"/>
  <c r="E46" i="22" s="1"/>
  <c r="C46" i="22"/>
  <c r="BO46" i="1" s="1"/>
  <c r="J45" i="22"/>
  <c r="AI45" i="22"/>
  <c r="BJ46" i="22"/>
  <c r="AH46" i="22"/>
  <c r="J46" i="22" s="1"/>
  <c r="H46" i="22"/>
  <c r="BP46" i="1" s="1"/>
  <c r="E45" i="22"/>
  <c r="AJ45" i="22"/>
  <c r="Q45" i="22" s="1"/>
  <c r="CY13" i="1" a="1"/>
  <c r="CY13" i="1" s="1"/>
  <c r="CW13" i="1" a="1"/>
  <c r="CW13" i="1" s="1"/>
  <c r="CW12" i="1"/>
  <c r="CX13" i="1" a="1"/>
  <c r="CX13" i="1" s="1"/>
  <c r="CZ13" i="1" a="1"/>
  <c r="CZ13" i="1" s="1"/>
  <c r="I15" i="4" l="1"/>
  <c r="AK15" i="4" s="1"/>
  <c r="BI16" i="4"/>
  <c r="AQ17" i="4"/>
  <c r="AC16" i="4"/>
  <c r="Z16" i="4" s="1"/>
  <c r="AU15" i="4"/>
  <c r="AJ15" i="4"/>
  <c r="Q15" i="4" s="1"/>
  <c r="R15" i="4" s="1"/>
  <c r="E15" i="4"/>
  <c r="AI15" i="4"/>
  <c r="P15" i="4" s="1"/>
  <c r="AK84" i="20"/>
  <c r="AZ84" i="1"/>
  <c r="AW84" i="20"/>
  <c r="AL84" i="20"/>
  <c r="B84" i="20" s="1"/>
  <c r="AT84" i="1" s="1"/>
  <c r="BK85" i="20"/>
  <c r="CW109" i="1"/>
  <c r="DB109" i="1" s="1"/>
  <c r="CW105" i="1"/>
  <c r="CW104" i="1"/>
  <c r="CP105" i="1" s="1"/>
  <c r="CP106" i="1" s="1"/>
  <c r="CP107" i="1" s="1"/>
  <c r="CP108" i="1" s="1"/>
  <c r="CW100" i="1"/>
  <c r="CW99" i="1"/>
  <c r="CP100" i="1" s="1"/>
  <c r="CP101" i="1" s="1"/>
  <c r="CP102" i="1" s="1"/>
  <c r="CP103" i="1" s="1"/>
  <c r="CW95" i="1"/>
  <c r="DA14" i="1"/>
  <c r="AK15" i="1" s="1"/>
  <c r="CW11" i="1"/>
  <c r="CW10" i="1" s="1"/>
  <c r="CW14" i="1" s="1"/>
  <c r="DB14" i="1" s="1"/>
  <c r="P45" i="22"/>
  <c r="AL45" i="22"/>
  <c r="AM15" i="1" a="1"/>
  <c r="F15" i="4" l="1"/>
  <c r="AL15" i="4"/>
  <c r="B15" i="4" s="1"/>
  <c r="B15" i="1" s="1"/>
  <c r="BK16" i="4"/>
  <c r="AD16" i="4"/>
  <c r="AA16" i="4" s="1"/>
  <c r="AR17" i="4"/>
  <c r="AV15" i="4"/>
  <c r="H16" i="4"/>
  <c r="D16" i="1" s="1"/>
  <c r="AH16" i="4"/>
  <c r="J16" i="4" s="1"/>
  <c r="V84" i="20"/>
  <c r="AO85" i="20"/>
  <c r="T84" i="20"/>
  <c r="U84" i="20" s="1"/>
  <c r="DB108" i="1"/>
  <c r="DB104" i="1"/>
  <c r="DB107" i="1"/>
  <c r="DB105" i="1"/>
  <c r="DB106" i="1"/>
  <c r="DB102" i="1"/>
  <c r="DB103" i="1"/>
  <c r="DB99" i="1"/>
  <c r="DB101" i="1"/>
  <c r="DB100" i="1"/>
  <c r="R45" i="22"/>
  <c r="AK45" i="22"/>
  <c r="B45" i="22" s="1"/>
  <c r="BN45" i="1" s="1"/>
  <c r="DB17" i="1"/>
  <c r="DB16" i="1"/>
  <c r="CP15" i="1"/>
  <c r="CP16" i="1" s="1"/>
  <c r="CP17" i="1" s="1"/>
  <c r="CP18" i="1" s="1"/>
  <c r="DB15" i="1"/>
  <c r="AL15" i="1" s="1"/>
  <c r="DB18" i="1"/>
  <c r="AM15" i="1"/>
  <c r="AM18" i="1" a="1"/>
  <c r="AM19" i="1" a="1"/>
  <c r="AM17" i="1" a="1"/>
  <c r="AM16" i="1" a="1"/>
  <c r="AX16" i="4" l="1"/>
  <c r="O16" i="4"/>
  <c r="E16" i="1" s="1"/>
  <c r="AT15" i="4"/>
  <c r="AB16" i="4"/>
  <c r="Y16" i="4" s="1"/>
  <c r="W15" i="4"/>
  <c r="X15" i="4" s="1"/>
  <c r="AP17" i="4"/>
  <c r="BG16" i="4"/>
  <c r="BA84" i="1"/>
  <c r="AS85" i="20"/>
  <c r="BJ85" i="20"/>
  <c r="AU85" i="20" s="1"/>
  <c r="BH85" i="20"/>
  <c r="BL85" i="20"/>
  <c r="AV85" i="20" s="1"/>
  <c r="AD46" i="22"/>
  <c r="AA46" i="22" s="1"/>
  <c r="AR47" i="22"/>
  <c r="AV45" i="22"/>
  <c r="W45" i="22"/>
  <c r="X45" i="22" s="1"/>
  <c r="BL46" i="22"/>
  <c r="AM18" i="1"/>
  <c r="AN18" i="1" s="1"/>
  <c r="AM19" i="1"/>
  <c r="AN19" i="1" s="1"/>
  <c r="AM16" i="1"/>
  <c r="AN16" i="1" s="1"/>
  <c r="AM17" i="1"/>
  <c r="AN17" i="1" s="1"/>
  <c r="AN15" i="1"/>
  <c r="S15" i="4" l="1"/>
  <c r="AN15" i="4"/>
  <c r="AM15" i="4" s="1"/>
  <c r="G15" i="1" s="1"/>
  <c r="F15" i="1"/>
  <c r="C16" i="4"/>
  <c r="C16" i="1" s="1"/>
  <c r="AE16" i="4"/>
  <c r="D16" i="4" s="1"/>
  <c r="T15" i="4"/>
  <c r="AU86" i="20"/>
  <c r="BN85" i="20"/>
  <c r="AH85" i="20"/>
  <c r="AX85" i="20"/>
  <c r="BO85" i="20"/>
  <c r="W85" i="20" s="1"/>
  <c r="X85" i="20" s="1"/>
  <c r="BM85" i="20"/>
  <c r="AE85" i="20"/>
  <c r="EF84" i="1"/>
  <c r="CL84" i="1"/>
  <c r="S45" i="22"/>
  <c r="AN45" i="22"/>
  <c r="AM45" i="22" s="1"/>
  <c r="BS45" i="1" s="1"/>
  <c r="BR45" i="1"/>
  <c r="AX46" i="22"/>
  <c r="O46" i="22"/>
  <c r="BQ46" i="1" s="1"/>
  <c r="AP15" i="1"/>
  <c r="DE15" i="1" s="1"/>
  <c r="U15" i="4"/>
  <c r="I15" i="1" s="1"/>
  <c r="EC15" i="1" s="1"/>
  <c r="AW15" i="4" l="1"/>
  <c r="H15" i="1"/>
  <c r="AN85" i="20"/>
  <c r="AM85" i="20" s="1"/>
  <c r="AY85" i="1" s="1"/>
  <c r="AX85" i="1"/>
  <c r="S85" i="20"/>
  <c r="D85" i="20"/>
  <c r="AI85" i="20"/>
  <c r="BG86" i="20"/>
  <c r="J85" i="20"/>
  <c r="AJ85" i="20"/>
  <c r="Q85" i="20" s="1"/>
  <c r="BI86" i="20"/>
  <c r="AW45" i="22"/>
  <c r="BT45" i="1"/>
  <c r="AP16" i="1"/>
  <c r="AO16" i="4" l="1"/>
  <c r="V15" i="4"/>
  <c r="AL85" i="20"/>
  <c r="AZ85" i="1"/>
  <c r="AW85" i="20"/>
  <c r="P85" i="20"/>
  <c r="AK85" i="20" s="1"/>
  <c r="B85" i="20" s="1"/>
  <c r="AT85" i="1" s="1"/>
  <c r="BK86" i="20"/>
  <c r="T45" i="22"/>
  <c r="U45" i="22" s="1"/>
  <c r="BU45" i="1" s="1"/>
  <c r="EH45" i="1" s="1"/>
  <c r="V45" i="22"/>
  <c r="AO46" i="22"/>
  <c r="DE16" i="1"/>
  <c r="AP17" i="1"/>
  <c r="BL16" i="4" l="1"/>
  <c r="BH16" i="4"/>
  <c r="BJ16" i="4"/>
  <c r="AS16" i="4"/>
  <c r="V85" i="20"/>
  <c r="AO86" i="20"/>
  <c r="BL86" i="20" s="1"/>
  <c r="T85" i="20"/>
  <c r="U85" i="20" s="1"/>
  <c r="BM46" i="22"/>
  <c r="AS46" i="22"/>
  <c r="BK46" i="22"/>
  <c r="BI46" i="22"/>
  <c r="DE17" i="1"/>
  <c r="AP18" i="1"/>
  <c r="BN16" i="4" l="1"/>
  <c r="AG16" i="4"/>
  <c r="I16" i="4" s="1"/>
  <c r="BM16" i="4"/>
  <c r="AF16" i="4"/>
  <c r="AY16" i="4"/>
  <c r="AI16" i="4" s="1"/>
  <c r="P16" i="4" s="1"/>
  <c r="R16" i="4" s="1"/>
  <c r="AV16" i="4" s="1"/>
  <c r="BO16" i="4"/>
  <c r="AX86" i="20"/>
  <c r="AJ86" i="20" s="1"/>
  <c r="Q86" i="20" s="1"/>
  <c r="AL86" i="20" s="1"/>
  <c r="BO86" i="20"/>
  <c r="W86" i="20" s="1"/>
  <c r="X86" i="20" s="1"/>
  <c r="BA85" i="1"/>
  <c r="EF85" i="1" s="1"/>
  <c r="AS86" i="20"/>
  <c r="AV86" i="20"/>
  <c r="BJ86" i="20"/>
  <c r="BH86" i="20"/>
  <c r="BO46" i="22"/>
  <c r="AG46" i="22"/>
  <c r="I46" i="22" s="1"/>
  <c r="K46" i="22" s="1"/>
  <c r="AE46" i="22"/>
  <c r="BN46" i="22"/>
  <c r="BP46" i="22"/>
  <c r="AY46" i="22"/>
  <c r="AJ46" i="22" s="1"/>
  <c r="Q46" i="22" s="1"/>
  <c r="AL46" i="22" s="1"/>
  <c r="F17" i="4"/>
  <c r="AR18" i="4"/>
  <c r="DE18" i="1"/>
  <c r="AP19" i="1"/>
  <c r="K16" i="4"/>
  <c r="AK16" i="4"/>
  <c r="AJ16" i="4" l="1"/>
  <c r="E16" i="4"/>
  <c r="AD17" i="4"/>
  <c r="AA17" i="4" s="1"/>
  <c r="O17" i="4" s="1"/>
  <c r="E17" i="1" s="1"/>
  <c r="AN86" i="20"/>
  <c r="AM86" i="20" s="1"/>
  <c r="AY86" i="1" s="1"/>
  <c r="AX86" i="1"/>
  <c r="S86" i="20"/>
  <c r="BM86" i="20"/>
  <c r="AE86" i="20"/>
  <c r="BN86" i="20"/>
  <c r="AG86" i="20"/>
  <c r="AI46" i="22"/>
  <c r="D46" i="22"/>
  <c r="BJ47" i="22"/>
  <c r="AC47" i="22"/>
  <c r="AQ48" i="22"/>
  <c r="AU46" i="22"/>
  <c r="AU47" i="22" s="1"/>
  <c r="DE19" i="1"/>
  <c r="AC17" i="4"/>
  <c r="Z17" i="4" s="1"/>
  <c r="AQ18" i="4"/>
  <c r="AU16" i="4"/>
  <c r="BI17" i="4"/>
  <c r="F16" i="4" l="1"/>
  <c r="W16" i="4" s="1"/>
  <c r="X16" i="4" s="1"/>
  <c r="F16" i="1" s="1"/>
  <c r="AL16" i="4"/>
  <c r="B16" i="4" s="1"/>
  <c r="B16" i="1" s="1"/>
  <c r="Q16" i="4"/>
  <c r="BK17" i="4"/>
  <c r="AZ86" i="1"/>
  <c r="AW86" i="20"/>
  <c r="D86" i="20"/>
  <c r="AI86" i="20"/>
  <c r="BG87" i="20"/>
  <c r="I86" i="20"/>
  <c r="BI87" i="20"/>
  <c r="Z47" i="22"/>
  <c r="F46" i="22"/>
  <c r="P46" i="22"/>
  <c r="R46" i="22" s="1"/>
  <c r="BL47" i="22" s="1"/>
  <c r="AH17" i="4"/>
  <c r="H17" i="4"/>
  <c r="D17" i="1" s="1"/>
  <c r="AN16" i="4" l="1"/>
  <c r="AM16" i="4" s="1"/>
  <c r="G16" i="1" s="1"/>
  <c r="S16" i="4"/>
  <c r="BG17" i="4"/>
  <c r="AB17" i="4"/>
  <c r="Y17" i="4" s="1"/>
  <c r="C17" i="4" s="1"/>
  <c r="C17" i="1" s="1"/>
  <c r="AP18" i="4"/>
  <c r="AT16" i="4"/>
  <c r="AB18" i="4"/>
  <c r="AP19" i="4"/>
  <c r="V86" i="20"/>
  <c r="AO87" i="20"/>
  <c r="BJ87" i="20" s="1"/>
  <c r="T86" i="20"/>
  <c r="U86" i="20" s="1"/>
  <c r="P86" i="20"/>
  <c r="AK86" i="20" s="1"/>
  <c r="B86" i="20" s="1"/>
  <c r="AT86" i="1" s="1"/>
  <c r="BK87" i="20"/>
  <c r="AK46" i="22"/>
  <c r="B46" i="22" s="1"/>
  <c r="BN46" i="1" s="1"/>
  <c r="AP48" i="22"/>
  <c r="AB47" i="22"/>
  <c r="Y47" i="22" s="1"/>
  <c r="BH47" i="22"/>
  <c r="W46" i="22"/>
  <c r="X46" i="22" s="1"/>
  <c r="AD47" i="22"/>
  <c r="AA47" i="22" s="1"/>
  <c r="AR48" i="22"/>
  <c r="AV46" i="22"/>
  <c r="H47" i="22"/>
  <c r="BP47" i="1" s="1"/>
  <c r="AH47" i="22"/>
  <c r="J47" i="22" s="1"/>
  <c r="AW16" i="4"/>
  <c r="H16" i="1"/>
  <c r="J17" i="4"/>
  <c r="Y18" i="4" l="1"/>
  <c r="C18" i="4" s="1"/>
  <c r="C18" i="1" s="1"/>
  <c r="BL87" i="20"/>
  <c r="AX87" i="20" s="1"/>
  <c r="AI87" i="20" s="1"/>
  <c r="P87" i="20" s="1"/>
  <c r="AG87" i="20"/>
  <c r="BN87" i="20"/>
  <c r="BA86" i="1"/>
  <c r="EF86" i="1" s="1"/>
  <c r="AS87" i="20"/>
  <c r="AU87" i="20"/>
  <c r="AV87" i="20"/>
  <c r="BH87" i="20"/>
  <c r="BR46" i="1"/>
  <c r="S46" i="22"/>
  <c r="AN46" i="22"/>
  <c r="AM46" i="22" s="1"/>
  <c r="BS46" i="1" s="1"/>
  <c r="AX47" i="22"/>
  <c r="O47" i="22"/>
  <c r="BQ47" i="1" s="1"/>
  <c r="C47" i="22"/>
  <c r="BO47" i="1" s="1"/>
  <c r="AF47" i="22"/>
  <c r="E47" i="22" s="1"/>
  <c r="AO17" i="4"/>
  <c r="T16" i="4"/>
  <c r="U16" i="4" s="1"/>
  <c r="I16" i="1" s="1"/>
  <c r="EC16" i="1" s="1"/>
  <c r="K17" i="4"/>
  <c r="V16" i="4"/>
  <c r="BO87" i="20" l="1"/>
  <c r="W87" i="20" s="1"/>
  <c r="X87" i="20" s="1"/>
  <c r="AN87" i="20" s="1"/>
  <c r="AM87" i="20" s="1"/>
  <c r="AY87" i="1" s="1"/>
  <c r="AX87" i="1"/>
  <c r="S87" i="20"/>
  <c r="BM87" i="20"/>
  <c r="AF87" i="20"/>
  <c r="I87" i="20"/>
  <c r="AK87" i="20" s="1"/>
  <c r="BI88" i="20"/>
  <c r="BL17" i="4"/>
  <c r="AY17" i="4" s="1"/>
  <c r="BT46" i="1"/>
  <c r="AW46" i="22"/>
  <c r="BH17" i="4"/>
  <c r="BJ17" i="4"/>
  <c r="AU17" i="4" s="1"/>
  <c r="AS17" i="4"/>
  <c r="AQ19" i="4"/>
  <c r="AC18" i="4"/>
  <c r="Z18" i="4" s="1"/>
  <c r="AT17" i="4" l="1"/>
  <c r="AF17" i="4"/>
  <c r="E17" i="4" s="1"/>
  <c r="AZ87" i="1"/>
  <c r="AW87" i="20"/>
  <c r="E87" i="20"/>
  <c r="AJ87" i="20"/>
  <c r="BG88" i="20"/>
  <c r="T46" i="22"/>
  <c r="U46" i="22" s="1"/>
  <c r="BU46" i="1" s="1"/>
  <c r="EH46" i="1" s="1"/>
  <c r="V46" i="22"/>
  <c r="AO47" i="22"/>
  <c r="BO17" i="4"/>
  <c r="AX17" i="4"/>
  <c r="AJ17" i="4" s="1"/>
  <c r="Q17" i="4" s="1"/>
  <c r="BN17" i="4"/>
  <c r="AG17" i="4"/>
  <c r="AG18" i="4"/>
  <c r="H18" i="4"/>
  <c r="D18" i="1" s="1"/>
  <c r="BM17" i="4"/>
  <c r="AE17" i="4"/>
  <c r="Q87" i="20" l="1"/>
  <c r="AL87" i="20" s="1"/>
  <c r="B87" i="20" s="1"/>
  <c r="AT87" i="1" s="1"/>
  <c r="BK88" i="20"/>
  <c r="V87" i="20"/>
  <c r="AO88" i="20"/>
  <c r="T87" i="20"/>
  <c r="U87" i="20" s="1"/>
  <c r="AS47" i="22"/>
  <c r="BK47" i="22"/>
  <c r="BI47" i="22"/>
  <c r="BM47" i="22"/>
  <c r="I18" i="4"/>
  <c r="I17" i="4"/>
  <c r="BI18" i="4"/>
  <c r="R17" i="4"/>
  <c r="W17" i="4" s="1"/>
  <c r="X17" i="4" s="1"/>
  <c r="AL17" i="4"/>
  <c r="D17" i="4"/>
  <c r="AI17" i="4"/>
  <c r="BG18" i="4"/>
  <c r="BA87" i="1" l="1"/>
  <c r="EF87" i="1" s="1"/>
  <c r="AS88" i="20"/>
  <c r="BL88" i="20"/>
  <c r="AV88" i="20" s="1"/>
  <c r="BJ88" i="20"/>
  <c r="AU88" i="20" s="1"/>
  <c r="BH88" i="20"/>
  <c r="BP47" i="22"/>
  <c r="AY47" i="22"/>
  <c r="AJ47" i="22" s="1"/>
  <c r="Q47" i="22" s="1"/>
  <c r="AL47" i="22" s="1"/>
  <c r="BN47" i="22"/>
  <c r="AE47" i="22"/>
  <c r="BO47" i="22"/>
  <c r="AG47" i="22"/>
  <c r="I47" i="22" s="1"/>
  <c r="K47" i="22" s="1"/>
  <c r="AN17" i="4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AY88" i="20" l="1"/>
  <c r="BO88" i="20"/>
  <c r="W88" i="20" s="1"/>
  <c r="X88" i="20" s="1"/>
  <c r="BM88" i="20"/>
  <c r="AF88" i="20"/>
  <c r="BN88" i="20"/>
  <c r="AH88" i="20"/>
  <c r="BJ48" i="22"/>
  <c r="AQ49" i="22"/>
  <c r="AC48" i="22"/>
  <c r="AI47" i="22"/>
  <c r="P47" i="22" s="1"/>
  <c r="R47" i="22" s="1"/>
  <c r="D47" i="22"/>
  <c r="AY18" i="4"/>
  <c r="O18" i="4"/>
  <c r="E18" i="1" s="1"/>
  <c r="B17" i="1"/>
  <c r="G17" i="1"/>
  <c r="AN88" i="20" l="1"/>
  <c r="AM88" i="20" s="1"/>
  <c r="AY88" i="1" s="1"/>
  <c r="AX88" i="1"/>
  <c r="S88" i="20"/>
  <c r="J88" i="20"/>
  <c r="AI88" i="20"/>
  <c r="BI89" i="20"/>
  <c r="E88" i="20"/>
  <c r="AJ88" i="20"/>
  <c r="Q88" i="20" s="1"/>
  <c r="BG89" i="20"/>
  <c r="AK47" i="22"/>
  <c r="B47" i="22" s="1"/>
  <c r="BN47" i="1" s="1"/>
  <c r="F47" i="22"/>
  <c r="BL48" i="22"/>
  <c r="AV47" i="22"/>
  <c r="AD48" i="22"/>
  <c r="AA48" i="22" s="1"/>
  <c r="AR49" i="22"/>
  <c r="Z48" i="22"/>
  <c r="H17" i="1"/>
  <c r="AW17" i="4"/>
  <c r="T17" i="4" s="1"/>
  <c r="AL88" i="20" l="1"/>
  <c r="AZ88" i="1"/>
  <c r="AW88" i="20"/>
  <c r="P88" i="20"/>
  <c r="AK88" i="20" s="1"/>
  <c r="B88" i="20" s="1"/>
  <c r="AT88" i="1" s="1"/>
  <c r="BK89" i="20"/>
  <c r="AX48" i="22"/>
  <c r="O48" i="22"/>
  <c r="BQ48" i="1" s="1"/>
  <c r="H48" i="22"/>
  <c r="BP48" i="1" s="1"/>
  <c r="AH48" i="22"/>
  <c r="J48" i="22" s="1"/>
  <c r="W47" i="22"/>
  <c r="X47" i="22" s="1"/>
  <c r="AB48" i="22"/>
  <c r="Y48" i="22" s="1"/>
  <c r="AP49" i="22"/>
  <c r="BH48" i="22"/>
  <c r="U17" i="4"/>
  <c r="I17" i="1" s="1"/>
  <c r="EC17" i="1" s="1"/>
  <c r="AO18" i="4"/>
  <c r="BL18" i="4" s="1"/>
  <c r="V17" i="4"/>
  <c r="V88" i="20" l="1"/>
  <c r="AO89" i="20"/>
  <c r="BL89" i="20" s="1"/>
  <c r="T88" i="20"/>
  <c r="U88" i="20" s="1"/>
  <c r="BR47" i="1"/>
  <c r="S47" i="22"/>
  <c r="AN47" i="22"/>
  <c r="AM47" i="22" s="1"/>
  <c r="BS47" i="1" s="1"/>
  <c r="C48" i="22"/>
  <c r="BO48" i="1" s="1"/>
  <c r="AF48" i="22"/>
  <c r="E48" i="22" s="1"/>
  <c r="BH18" i="4"/>
  <c r="AE18" i="4" s="1"/>
  <c r="D18" i="4" s="1"/>
  <c r="BJ18" i="4"/>
  <c r="AS18" i="4"/>
  <c r="AY89" i="20" l="1"/>
  <c r="BO89" i="20"/>
  <c r="W89" i="20" s="1"/>
  <c r="X89" i="20" s="1"/>
  <c r="BA88" i="1"/>
  <c r="EF88" i="1" s="1"/>
  <c r="AS89" i="20"/>
  <c r="AV89" i="20"/>
  <c r="BH89" i="20"/>
  <c r="BJ89" i="20"/>
  <c r="AU89" i="20" s="1"/>
  <c r="AW47" i="22"/>
  <c r="T47" i="22" s="1"/>
  <c r="U47" i="22" s="1"/>
  <c r="BU47" i="1" s="1"/>
  <c r="EH47" i="1" s="1"/>
  <c r="BT47" i="1"/>
  <c r="BM18" i="4"/>
  <c r="AF18" i="4"/>
  <c r="BO18" i="4"/>
  <c r="AX18" i="4"/>
  <c r="BN18" i="4"/>
  <c r="AH18" i="4"/>
  <c r="AN89" i="20" l="1"/>
  <c r="AM89" i="20" s="1"/>
  <c r="AY89" i="1" s="1"/>
  <c r="AX89" i="1"/>
  <c r="S89" i="20"/>
  <c r="AU90" i="20"/>
  <c r="AV90" i="20"/>
  <c r="BN89" i="20"/>
  <c r="AH89" i="20"/>
  <c r="BM89" i="20"/>
  <c r="AF89" i="20"/>
  <c r="V47" i="22"/>
  <c r="AO48" i="22"/>
  <c r="J18" i="4"/>
  <c r="K18" i="4" s="1"/>
  <c r="BI19" i="4" s="1"/>
  <c r="AI18" i="4"/>
  <c r="AJ18" i="4"/>
  <c r="Q18" i="4" s="1"/>
  <c r="R18" i="4" s="1"/>
  <c r="E18" i="4"/>
  <c r="AZ89" i="1" l="1"/>
  <c r="AW89" i="20"/>
  <c r="J89" i="20"/>
  <c r="AI89" i="20"/>
  <c r="BI90" i="20"/>
  <c r="E89" i="20"/>
  <c r="AJ89" i="20"/>
  <c r="Q89" i="20" s="1"/>
  <c r="BG90" i="20"/>
  <c r="BK48" i="22"/>
  <c r="AS48" i="22"/>
  <c r="BI48" i="22"/>
  <c r="BM48" i="22"/>
  <c r="F18" i="4"/>
  <c r="AT18" i="4" s="1"/>
  <c r="AL18" i="4"/>
  <c r="BK19" i="4"/>
  <c r="P18" i="4"/>
  <c r="AK18" i="4" s="1"/>
  <c r="AR20" i="4"/>
  <c r="AD19" i="4"/>
  <c r="AA19" i="4" s="1"/>
  <c r="AV18" i="4"/>
  <c r="AC19" i="4"/>
  <c r="Z19" i="4" s="1"/>
  <c r="AQ20" i="4"/>
  <c r="AU18" i="4"/>
  <c r="AL89" i="20" l="1"/>
  <c r="V89" i="20"/>
  <c r="AO90" i="20"/>
  <c r="BH90" i="20" s="1"/>
  <c r="T89" i="20"/>
  <c r="U89" i="20" s="1"/>
  <c r="P89" i="20"/>
  <c r="AK89" i="20" s="1"/>
  <c r="B89" i="20" s="1"/>
  <c r="AT89" i="1" s="1"/>
  <c r="BK90" i="20"/>
  <c r="W18" i="4"/>
  <c r="X18" i="4" s="1"/>
  <c r="AN18" i="4" s="1"/>
  <c r="AM18" i="4" s="1"/>
  <c r="BP48" i="22"/>
  <c r="AY48" i="22"/>
  <c r="AJ48" i="22" s="1"/>
  <c r="Q48" i="22" s="1"/>
  <c r="AL48" i="22" s="1"/>
  <c r="BN48" i="22"/>
  <c r="AE48" i="22"/>
  <c r="BO48" i="22"/>
  <c r="AG48" i="22"/>
  <c r="I48" i="22" s="1"/>
  <c r="K48" i="22" s="1"/>
  <c r="B18" i="4"/>
  <c r="AH19" i="4"/>
  <c r="J19" i="4" s="1"/>
  <c r="H19" i="4"/>
  <c r="D19" i="1" s="1"/>
  <c r="AY19" i="4"/>
  <c r="O19" i="4"/>
  <c r="E19" i="1" s="1"/>
  <c r="AB19" i="4"/>
  <c r="Y19" i="4" s="1"/>
  <c r="AP20" i="4"/>
  <c r="BG19" i="4"/>
  <c r="BL90" i="20" l="1"/>
  <c r="AY90" i="20" s="1"/>
  <c r="S18" i="4"/>
  <c r="H18" i="1" s="1"/>
  <c r="F18" i="1"/>
  <c r="AF90" i="20"/>
  <c r="BM90" i="20"/>
  <c r="BA89" i="1"/>
  <c r="AS90" i="20"/>
  <c r="BJ90" i="20"/>
  <c r="BJ49" i="22"/>
  <c r="AQ50" i="22"/>
  <c r="AC49" i="22"/>
  <c r="AU48" i="22"/>
  <c r="AU49" i="22" s="1"/>
  <c r="D48" i="22"/>
  <c r="AI48" i="22"/>
  <c r="P48" i="22" s="1"/>
  <c r="R48" i="22" s="1"/>
  <c r="B18" i="1"/>
  <c r="G18" i="1"/>
  <c r="C19" i="4"/>
  <c r="C19" i="1" s="1"/>
  <c r="BO90" i="20" l="1"/>
  <c r="W90" i="20" s="1"/>
  <c r="X90" i="20" s="1"/>
  <c r="AN90" i="20" s="1"/>
  <c r="AM90" i="20" s="1"/>
  <c r="AY90" i="1" s="1"/>
  <c r="AW18" i="4"/>
  <c r="T18" i="4" s="1"/>
  <c r="U18" i="4" s="1"/>
  <c r="I18" i="1" s="1"/>
  <c r="EC18" i="1" s="1"/>
  <c r="AX90" i="1"/>
  <c r="S90" i="20"/>
  <c r="BN90" i="20"/>
  <c r="AH90" i="20"/>
  <c r="EF89" i="1"/>
  <c r="CL89" i="1"/>
  <c r="E90" i="20"/>
  <c r="BG91" i="20"/>
  <c r="F48" i="22"/>
  <c r="AK48" i="22"/>
  <c r="B48" i="22" s="1"/>
  <c r="BN48" i="1" s="1"/>
  <c r="Z49" i="22"/>
  <c r="BL49" i="22"/>
  <c r="W48" i="22"/>
  <c r="X48" i="22" s="1"/>
  <c r="AR50" i="22"/>
  <c r="AD49" i="22"/>
  <c r="AA49" i="22" s="1"/>
  <c r="AV48" i="22"/>
  <c r="V18" i="4" l="1"/>
  <c r="AO19" i="4"/>
  <c r="BL19" i="4" s="1"/>
  <c r="AZ90" i="1"/>
  <c r="AW90" i="20"/>
  <c r="J90" i="20"/>
  <c r="AI90" i="20"/>
  <c r="BI91" i="20"/>
  <c r="AJ90" i="20"/>
  <c r="Q90" i="20" s="1"/>
  <c r="AL90" i="20" s="1"/>
  <c r="BR48" i="1"/>
  <c r="S48" i="22"/>
  <c r="AN48" i="22"/>
  <c r="AM48" i="22" s="1"/>
  <c r="BS48" i="1" s="1"/>
  <c r="AH49" i="22"/>
  <c r="J49" i="22" s="1"/>
  <c r="H49" i="22"/>
  <c r="BP49" i="1" s="1"/>
  <c r="O49" i="22"/>
  <c r="BQ49" i="1" s="1"/>
  <c r="AY49" i="22"/>
  <c r="AB49" i="22"/>
  <c r="Y49" i="22" s="1"/>
  <c r="AP50" i="22"/>
  <c r="BH49" i="22"/>
  <c r="BH19" i="4"/>
  <c r="AF19" i="4" s="1"/>
  <c r="E19" i="4" s="1"/>
  <c r="BJ19" i="4"/>
  <c r="AS19" i="4"/>
  <c r="V90" i="20" l="1"/>
  <c r="AO91" i="20"/>
  <c r="T90" i="20"/>
  <c r="U90" i="20" s="1"/>
  <c r="P90" i="20"/>
  <c r="AK90" i="20" s="1"/>
  <c r="B90" i="20" s="1"/>
  <c r="AT90" i="1" s="1"/>
  <c r="BK91" i="20"/>
  <c r="AF49" i="22"/>
  <c r="E49" i="22" s="1"/>
  <c r="C49" i="22"/>
  <c r="BO49" i="1" s="1"/>
  <c r="AW48" i="22"/>
  <c r="BT48" i="1"/>
  <c r="BN19" i="4"/>
  <c r="AG19" i="4"/>
  <c r="BO19" i="4"/>
  <c r="AX19" i="4"/>
  <c r="AJ19" i="4" s="1"/>
  <c r="Q19" i="4" s="1"/>
  <c r="AL19" i="4" s="1"/>
  <c r="BM19" i="4"/>
  <c r="AE19" i="4"/>
  <c r="BL91" i="20" l="1"/>
  <c r="AY91" i="20" s="1"/>
  <c r="BA90" i="1"/>
  <c r="EF90" i="1" s="1"/>
  <c r="AS91" i="20"/>
  <c r="AV91" i="20"/>
  <c r="AV92" i="20" s="1"/>
  <c r="BH91" i="20"/>
  <c r="BJ91" i="20"/>
  <c r="AU91" i="20" s="1"/>
  <c r="T48" i="22"/>
  <c r="U48" i="22" s="1"/>
  <c r="BU48" i="1" s="1"/>
  <c r="EH48" i="1" s="1"/>
  <c r="V48" i="22"/>
  <c r="AO49" i="22"/>
  <c r="I19" i="4"/>
  <c r="K19" i="4" s="1"/>
  <c r="BI20" i="4" s="1"/>
  <c r="AI19" i="4"/>
  <c r="D19" i="4"/>
  <c r="BO91" i="20" l="1"/>
  <c r="W91" i="20" s="1"/>
  <c r="X91" i="20" s="1"/>
  <c r="AN91" i="20" s="1"/>
  <c r="AM91" i="20" s="1"/>
  <c r="AY91" i="1" s="1"/>
  <c r="AX91" i="1"/>
  <c r="S91" i="20"/>
  <c r="AU92" i="20"/>
  <c r="BM91" i="20"/>
  <c r="AF91" i="20"/>
  <c r="AH91" i="20"/>
  <c r="BN91" i="20"/>
  <c r="T49" i="22"/>
  <c r="BI49" i="22"/>
  <c r="BM49" i="22"/>
  <c r="AS49" i="22"/>
  <c r="BK49" i="22"/>
  <c r="F19" i="4"/>
  <c r="AT19" i="4" s="1"/>
  <c r="P19" i="4"/>
  <c r="R19" i="4" s="1"/>
  <c r="BK20" i="4" s="1"/>
  <c r="AQ21" i="4"/>
  <c r="AC20" i="4"/>
  <c r="Z20" i="4" s="1"/>
  <c r="AU19" i="4"/>
  <c r="AZ91" i="1" l="1"/>
  <c r="AW91" i="20"/>
  <c r="J91" i="20"/>
  <c r="AI91" i="20"/>
  <c r="BI92" i="20"/>
  <c r="E91" i="20"/>
  <c r="AJ91" i="20"/>
  <c r="Q91" i="20" s="1"/>
  <c r="BG92" i="20"/>
  <c r="BO49" i="22"/>
  <c r="AG49" i="22"/>
  <c r="I49" i="22" s="1"/>
  <c r="K49" i="22" s="1"/>
  <c r="BP49" i="22"/>
  <c r="AX49" i="22"/>
  <c r="AJ49" i="22" s="1"/>
  <c r="Q49" i="22" s="1"/>
  <c r="AL49" i="22" s="1"/>
  <c r="BN49" i="22"/>
  <c r="AE49" i="22"/>
  <c r="W19" i="4"/>
  <c r="X19" i="4" s="1"/>
  <c r="AN19" i="4" s="1"/>
  <c r="AM19" i="4" s="1"/>
  <c r="AK19" i="4"/>
  <c r="B19" i="4" s="1"/>
  <c r="H20" i="4"/>
  <c r="D20" i="1" s="1"/>
  <c r="AD20" i="4"/>
  <c r="AA20" i="4" s="1"/>
  <c r="AR21" i="4"/>
  <c r="AV19" i="4"/>
  <c r="AB20" i="4"/>
  <c r="Y20" i="4" s="1"/>
  <c r="AP21" i="4"/>
  <c r="BG20" i="4"/>
  <c r="AL91" i="20" l="1"/>
  <c r="V91" i="20"/>
  <c r="AO92" i="20"/>
  <c r="BH92" i="20" s="1"/>
  <c r="T91" i="20"/>
  <c r="U91" i="20" s="1"/>
  <c r="P91" i="20"/>
  <c r="AK91" i="20" s="1"/>
  <c r="B91" i="20" s="1"/>
  <c r="AT91" i="1" s="1"/>
  <c r="BK92" i="20"/>
  <c r="S19" i="4"/>
  <c r="AW19" i="4" s="1"/>
  <c r="T19" i="4" s="1"/>
  <c r="D49" i="22"/>
  <c r="AI49" i="22"/>
  <c r="P49" i="22" s="1"/>
  <c r="R49" i="22" s="1"/>
  <c r="BJ50" i="22"/>
  <c r="AC50" i="22"/>
  <c r="AQ51" i="22"/>
  <c r="F19" i="1"/>
  <c r="B19" i="1"/>
  <c r="AX20" i="4"/>
  <c r="O20" i="4"/>
  <c r="E20" i="1" s="1"/>
  <c r="G19" i="1"/>
  <c r="C20" i="4"/>
  <c r="C20" i="1" s="1"/>
  <c r="AF20" i="4"/>
  <c r="BL92" i="20" l="1"/>
  <c r="AY92" i="20" s="1"/>
  <c r="AF92" i="20"/>
  <c r="BM92" i="20"/>
  <c r="BA91" i="1"/>
  <c r="EF91" i="1" s="1"/>
  <c r="AS92" i="20"/>
  <c r="BJ92" i="20"/>
  <c r="H19" i="1"/>
  <c r="BL50" i="22"/>
  <c r="AD50" i="22"/>
  <c r="AA50" i="22" s="1"/>
  <c r="AR51" i="22"/>
  <c r="AV49" i="22"/>
  <c r="AK49" i="22"/>
  <c r="B49" i="22" s="1"/>
  <c r="F49" i="22"/>
  <c r="W49" i="22" s="1"/>
  <c r="X49" i="22" s="1"/>
  <c r="Z50" i="22"/>
  <c r="U19" i="4"/>
  <c r="I19" i="1" s="1"/>
  <c r="CI19" i="1" s="1"/>
  <c r="CV19" i="1" s="1" a="1"/>
  <c r="CV19" i="1" s="1"/>
  <c r="CV18" i="1" s="1"/>
  <c r="AO20" i="4"/>
  <c r="V19" i="4"/>
  <c r="E20" i="4"/>
  <c r="BO92" i="20" l="1"/>
  <c r="W92" i="20" s="1"/>
  <c r="X92" i="20" s="1"/>
  <c r="AN92" i="20" s="1"/>
  <c r="AM92" i="20" s="1"/>
  <c r="AY92" i="1" s="1"/>
  <c r="AX92" i="1"/>
  <c r="S92" i="20"/>
  <c r="BN92" i="20"/>
  <c r="AH92" i="20"/>
  <c r="E92" i="20"/>
  <c r="AJ92" i="20"/>
  <c r="Q92" i="20" s="1"/>
  <c r="BG93" i="20"/>
  <c r="CU19" i="1" a="1"/>
  <c r="CU19" i="1" s="1"/>
  <c r="CU18" i="1" s="1"/>
  <c r="CT19" i="1" a="1"/>
  <c r="CT19" i="1" s="1"/>
  <c r="CT18" i="1" s="1"/>
  <c r="CS19" i="1" a="1"/>
  <c r="CS19" i="1" s="1"/>
  <c r="CP19" i="1"/>
  <c r="AN49" i="22"/>
  <c r="AM49" i="22" s="1"/>
  <c r="BS49" i="1" s="1"/>
  <c r="BR49" i="1"/>
  <c r="S49" i="22"/>
  <c r="U49" i="22" s="1"/>
  <c r="AY50" i="22"/>
  <c r="O50" i="22"/>
  <c r="BQ50" i="1" s="1"/>
  <c r="AH50" i="22"/>
  <c r="J50" i="22" s="1"/>
  <c r="K50" i="22" s="1"/>
  <c r="H50" i="22"/>
  <c r="BP50" i="1" s="1"/>
  <c r="AB50" i="22"/>
  <c r="Y50" i="22" s="1"/>
  <c r="AP51" i="22"/>
  <c r="BH50" i="22"/>
  <c r="BN49" i="1"/>
  <c r="BJ20" i="4"/>
  <c r="AH20" i="4" s="1"/>
  <c r="J20" i="4" s="1"/>
  <c r="BL20" i="4"/>
  <c r="T20" i="4"/>
  <c r="BH20" i="4"/>
  <c r="EC19" i="1"/>
  <c r="AS20" i="4"/>
  <c r="AZ92" i="1" l="1"/>
  <c r="AW92" i="20"/>
  <c r="J92" i="20"/>
  <c r="AL92" i="20" s="1"/>
  <c r="AI92" i="20"/>
  <c r="BI93" i="20"/>
  <c r="AF50" i="22"/>
  <c r="E50" i="22" s="1"/>
  <c r="F50" i="22" s="1"/>
  <c r="C50" i="22"/>
  <c r="BO50" i="1" s="1"/>
  <c r="BU49" i="1"/>
  <c r="CN49" i="1" s="1"/>
  <c r="BT49" i="1"/>
  <c r="AW49" i="22"/>
  <c r="AC51" i="22"/>
  <c r="AQ52" i="22"/>
  <c r="CU17" i="1"/>
  <c r="CS17" i="1"/>
  <c r="CT17" i="1"/>
  <c r="CV17" i="1"/>
  <c r="BN20" i="4"/>
  <c r="AG20" i="4"/>
  <c r="BO20" i="4"/>
  <c r="AY20" i="4"/>
  <c r="AJ20" i="4" s="1"/>
  <c r="Q20" i="4" s="1"/>
  <c r="AL20" i="4" s="1"/>
  <c r="BM20" i="4"/>
  <c r="AE20" i="4"/>
  <c r="CR17" i="1"/>
  <c r="CR19" i="1"/>
  <c r="CR15" i="1"/>
  <c r="CR18" i="1"/>
  <c r="CR16" i="1"/>
  <c r="CS18" i="1"/>
  <c r="V92" i="20" l="1"/>
  <c r="AO93" i="20"/>
  <c r="T92" i="20"/>
  <c r="U92" i="20" s="1"/>
  <c r="P92" i="20"/>
  <c r="AK92" i="20" s="1"/>
  <c r="B92" i="20" s="1"/>
  <c r="AT92" i="1" s="1"/>
  <c r="BK93" i="20"/>
  <c r="CX18" i="1" a="1"/>
  <c r="CX18" i="1" s="1"/>
  <c r="CY18" i="1" a="1"/>
  <c r="CY18" i="1" s="1"/>
  <c r="CZ18" i="1" a="1"/>
  <c r="CZ18" i="1" s="1"/>
  <c r="CW18" i="1" a="1"/>
  <c r="CW18" i="1" s="1"/>
  <c r="CW17" i="1"/>
  <c r="CW16" i="1" s="1"/>
  <c r="V49" i="22"/>
  <c r="AO50" i="22"/>
  <c r="EH49" i="1"/>
  <c r="Z51" i="22"/>
  <c r="AP52" i="22"/>
  <c r="AB51" i="22"/>
  <c r="Y51" i="22" s="1"/>
  <c r="D20" i="4"/>
  <c r="AI20" i="4"/>
  <c r="I20" i="4"/>
  <c r="K20" i="4" s="1"/>
  <c r="AU20" i="4" s="1"/>
  <c r="BL93" i="20" l="1"/>
  <c r="AY93" i="20" s="1"/>
  <c r="BA92" i="1"/>
  <c r="EF92" i="1" s="1"/>
  <c r="T93" i="20"/>
  <c r="AS93" i="20"/>
  <c r="AV93" i="20"/>
  <c r="BH93" i="20"/>
  <c r="BJ93" i="20"/>
  <c r="DA19" i="1"/>
  <c r="AK20" i="1" s="1"/>
  <c r="CW19" i="1"/>
  <c r="CP20" i="1" s="1"/>
  <c r="CP21" i="1" s="1"/>
  <c r="CP22" i="1" s="1"/>
  <c r="CP23" i="1" s="1"/>
  <c r="CW15" i="1"/>
  <c r="AG51" i="22"/>
  <c r="H51" i="22"/>
  <c r="BP51" i="1" s="1"/>
  <c r="AE51" i="22"/>
  <c r="C51" i="22"/>
  <c r="BO51" i="1" s="1"/>
  <c r="BM50" i="22"/>
  <c r="AS50" i="22"/>
  <c r="BK50" i="22"/>
  <c r="BI50" i="22"/>
  <c r="AQ22" i="4"/>
  <c r="AC21" i="4"/>
  <c r="Z21" i="4" s="1"/>
  <c r="BI21" i="4"/>
  <c r="P20" i="4"/>
  <c r="R20" i="4" s="1"/>
  <c r="BK21" i="4" s="1"/>
  <c r="F20" i="4"/>
  <c r="AT20" i="4" s="1"/>
  <c r="BO93" i="20" l="1"/>
  <c r="W93" i="20" s="1"/>
  <c r="X93" i="20" s="1"/>
  <c r="AN93" i="20" s="1"/>
  <c r="AM93" i="20" s="1"/>
  <c r="AY93" i="1" s="1"/>
  <c r="AX93" i="1"/>
  <c r="S93" i="20"/>
  <c r="AZ93" i="1" s="1"/>
  <c r="U93" i="20"/>
  <c r="AH93" i="20"/>
  <c r="BN93" i="20"/>
  <c r="BM93" i="20"/>
  <c r="AF93" i="20"/>
  <c r="AU93" i="20"/>
  <c r="BP50" i="22"/>
  <c r="AX50" i="22"/>
  <c r="AJ50" i="22" s="1"/>
  <c r="Q50" i="22" s="1"/>
  <c r="I51" i="22"/>
  <c r="D51" i="22"/>
  <c r="BN50" i="22"/>
  <c r="AE50" i="22"/>
  <c r="AU50" i="22"/>
  <c r="BO50" i="22"/>
  <c r="AG50" i="22"/>
  <c r="AK20" i="4"/>
  <c r="B20" i="4" s="1"/>
  <c r="B20" i="1" s="1"/>
  <c r="AG21" i="4"/>
  <c r="H21" i="4"/>
  <c r="D21" i="1" s="1"/>
  <c r="AP22" i="4"/>
  <c r="AB21" i="4"/>
  <c r="Y21" i="4" s="1"/>
  <c r="BG21" i="4"/>
  <c r="W20" i="4"/>
  <c r="X20" i="4" s="1"/>
  <c r="AR22" i="4"/>
  <c r="AD21" i="4"/>
  <c r="AA21" i="4" s="1"/>
  <c r="AV20" i="4"/>
  <c r="DB21" i="1"/>
  <c r="DB22" i="1"/>
  <c r="DB23" i="1"/>
  <c r="DB19" i="1"/>
  <c r="DB20" i="1"/>
  <c r="AM24" i="1" a="1"/>
  <c r="AM22" i="1" a="1"/>
  <c r="AM23" i="1" a="1"/>
  <c r="AM21" i="1" a="1"/>
  <c r="AM20" i="1" a="1"/>
  <c r="BA93" i="1" l="1"/>
  <c r="EF93" i="1" s="1"/>
  <c r="AW93" i="20"/>
  <c r="E93" i="20"/>
  <c r="AJ93" i="20"/>
  <c r="Q93" i="20" s="1"/>
  <c r="BG94" i="20"/>
  <c r="J93" i="20"/>
  <c r="AI93" i="20"/>
  <c r="BI94" i="20"/>
  <c r="D50" i="22"/>
  <c r="AI50" i="22"/>
  <c r="BH51" i="22"/>
  <c r="S20" i="4"/>
  <c r="AL50" i="22"/>
  <c r="R50" i="22"/>
  <c r="BJ51" i="22"/>
  <c r="I50" i="22"/>
  <c r="AM21" i="1"/>
  <c r="AM20" i="1"/>
  <c r="AM24" i="1"/>
  <c r="AM23" i="1"/>
  <c r="AM22" i="1"/>
  <c r="AL20" i="1"/>
  <c r="F20" i="1"/>
  <c r="AN20" i="4"/>
  <c r="AM20" i="4" s="1"/>
  <c r="I21" i="4"/>
  <c r="K21" i="4" s="1"/>
  <c r="AE21" i="4"/>
  <c r="C21" i="4"/>
  <c r="C21" i="1" s="1"/>
  <c r="AX21" i="4"/>
  <c r="O21" i="4"/>
  <c r="E21" i="1" s="1"/>
  <c r="V93" i="20" l="1"/>
  <c r="AO94" i="20"/>
  <c r="BJ94" i="20" s="1"/>
  <c r="P93" i="20"/>
  <c r="AK93" i="20" s="1"/>
  <c r="BK94" i="20"/>
  <c r="AL93" i="20"/>
  <c r="AD51" i="22"/>
  <c r="AA51" i="22" s="1"/>
  <c r="AR52" i="22"/>
  <c r="AV50" i="22"/>
  <c r="P50" i="22"/>
  <c r="AK50" i="22" s="1"/>
  <c r="B50" i="22" s="1"/>
  <c r="BN50" i="1" s="1"/>
  <c r="BL51" i="22"/>
  <c r="W50" i="22"/>
  <c r="X50" i="22" s="1"/>
  <c r="G20" i="1"/>
  <c r="AW20" i="4"/>
  <c r="H20" i="1"/>
  <c r="D21" i="4"/>
  <c r="AN20" i="1"/>
  <c r="AN22" i="1"/>
  <c r="AN24" i="1"/>
  <c r="AC22" i="4"/>
  <c r="Z22" i="4" s="1"/>
  <c r="AQ23" i="4"/>
  <c r="AN23" i="1"/>
  <c r="AN21" i="1"/>
  <c r="BL94" i="20" l="1"/>
  <c r="AY94" i="20" s="1"/>
  <c r="BN94" i="20"/>
  <c r="AH94" i="20"/>
  <c r="AS94" i="20"/>
  <c r="AV94" i="20"/>
  <c r="AV95" i="20" s="1"/>
  <c r="AV96" i="20" s="1"/>
  <c r="AV97" i="20" s="1"/>
  <c r="AV98" i="20" s="1"/>
  <c r="AV99" i="20" s="1"/>
  <c r="AV100" i="20" s="1"/>
  <c r="AV101" i="20" s="1"/>
  <c r="AV102" i="20" s="1"/>
  <c r="AV103" i="20" s="1"/>
  <c r="AV104" i="20" s="1"/>
  <c r="AV105" i="20" s="1"/>
  <c r="AV106" i="20" s="1"/>
  <c r="AV107" i="20" s="1"/>
  <c r="AV108" i="20" s="1"/>
  <c r="AV109" i="20" s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U94" i="20"/>
  <c r="BH94" i="20"/>
  <c r="B93" i="20"/>
  <c r="AT93" i="1" s="1"/>
  <c r="AY51" i="22"/>
  <c r="O51" i="22"/>
  <c r="BQ51" i="1" s="1"/>
  <c r="S50" i="22"/>
  <c r="AN50" i="22"/>
  <c r="AM50" i="22" s="1"/>
  <c r="BS50" i="1" s="1"/>
  <c r="BR50" i="1"/>
  <c r="U20" i="4"/>
  <c r="I20" i="1" s="1"/>
  <c r="EC20" i="1" s="1"/>
  <c r="AO21" i="4"/>
  <c r="BL21" i="4" s="1"/>
  <c r="AP20" i="1"/>
  <c r="DE20" i="1" s="1"/>
  <c r="H22" i="4"/>
  <c r="D22" i="1" s="1"/>
  <c r="V20" i="4"/>
  <c r="F21" i="4"/>
  <c r="BO94" i="20" l="1"/>
  <c r="W94" i="20" s="1"/>
  <c r="X94" i="20" s="1"/>
  <c r="AN94" i="20" s="1"/>
  <c r="AM94" i="20" s="1"/>
  <c r="AY94" i="1" s="1"/>
  <c r="AX94" i="1"/>
  <c r="S94" i="20"/>
  <c r="AW94" i="20" s="1"/>
  <c r="O115" i="20"/>
  <c r="O116" i="20"/>
  <c r="AF94" i="20"/>
  <c r="BM94" i="20"/>
  <c r="AU95" i="20"/>
  <c r="J94" i="20"/>
  <c r="AI94" i="20"/>
  <c r="BI95" i="20"/>
  <c r="BT50" i="1"/>
  <c r="AW50" i="22"/>
  <c r="BH21" i="4"/>
  <c r="AT21" i="4" s="1"/>
  <c r="BJ21" i="4"/>
  <c r="AU21" i="4" s="1"/>
  <c r="AP21" i="1"/>
  <c r="DE21" i="1" s="1"/>
  <c r="AS21" i="4"/>
  <c r="AB22" i="4"/>
  <c r="Y22" i="4" s="1"/>
  <c r="AP23" i="4"/>
  <c r="V94" i="20" l="1"/>
  <c r="AO95" i="20"/>
  <c r="BJ95" i="20" s="1"/>
  <c r="AZ94" i="1"/>
  <c r="T94" i="20"/>
  <c r="U94" i="20" s="1"/>
  <c r="P94" i="20"/>
  <c r="AK94" i="20" s="1"/>
  <c r="AU96" i="20"/>
  <c r="E94" i="20"/>
  <c r="AJ94" i="20"/>
  <c r="Q94" i="20" s="1"/>
  <c r="BG95" i="20"/>
  <c r="T50" i="22"/>
  <c r="U50" i="22" s="1"/>
  <c r="AO51" i="22"/>
  <c r="V50" i="22"/>
  <c r="AP22" i="1"/>
  <c r="DE22" i="1" s="1"/>
  <c r="BO21" i="4"/>
  <c r="AY21" i="4"/>
  <c r="BM21" i="4"/>
  <c r="AF21" i="4"/>
  <c r="AE22" i="4"/>
  <c r="C22" i="4"/>
  <c r="C22" i="1" s="1"/>
  <c r="BN21" i="4"/>
  <c r="AH21" i="4"/>
  <c r="AL94" i="20" l="1"/>
  <c r="BH95" i="20"/>
  <c r="BM95" i="20" s="1"/>
  <c r="BN95" i="20"/>
  <c r="AH95" i="20"/>
  <c r="AF95" i="20"/>
  <c r="BA94" i="1"/>
  <c r="O114" i="20" a="1"/>
  <c r="O114" i="20" s="1"/>
  <c r="T95" i="20"/>
  <c r="AS95" i="20"/>
  <c r="AW95" i="20" s="1"/>
  <c r="V95" i="20" s="1"/>
  <c r="AU97" i="20"/>
  <c r="BK95" i="20"/>
  <c r="BL95" i="20" s="1"/>
  <c r="AY95" i="20" s="1"/>
  <c r="B94" i="20"/>
  <c r="AT94" i="1" s="1"/>
  <c r="BU50" i="1"/>
  <c r="EH50" i="1" s="1"/>
  <c r="BI51" i="22"/>
  <c r="BM51" i="22"/>
  <c r="AS51" i="22"/>
  <c r="BK51" i="22"/>
  <c r="AP23" i="1"/>
  <c r="DE23" i="1" s="1"/>
  <c r="AJ21" i="4"/>
  <c r="Q21" i="4" s="1"/>
  <c r="E21" i="4"/>
  <c r="BG22" i="4"/>
  <c r="J21" i="4"/>
  <c r="BI22" i="4"/>
  <c r="AI21" i="4"/>
  <c r="D22" i="4"/>
  <c r="EF94" i="1" l="1"/>
  <c r="CL94" i="1"/>
  <c r="E95" i="20"/>
  <c r="AJ95" i="20"/>
  <c r="Q95" i="20" s="1"/>
  <c r="BG96" i="20"/>
  <c r="BH96" i="20" s="1"/>
  <c r="BM96" i="20" s="1"/>
  <c r="J95" i="20"/>
  <c r="AI95" i="20"/>
  <c r="BI96" i="20"/>
  <c r="BJ96" i="20" s="1"/>
  <c r="BO95" i="20"/>
  <c r="W95" i="20" s="1"/>
  <c r="AU98" i="20"/>
  <c r="BO51" i="22"/>
  <c r="AH51" i="22"/>
  <c r="BP51" i="22"/>
  <c r="AX51" i="22"/>
  <c r="BN51" i="22"/>
  <c r="AF51" i="22"/>
  <c r="AP24" i="1"/>
  <c r="DE24" i="1" s="1"/>
  <c r="AL21" i="4"/>
  <c r="F22" i="4"/>
  <c r="P21" i="4"/>
  <c r="AL95" i="20" l="1"/>
  <c r="P95" i="20"/>
  <c r="AK95" i="20" s="1"/>
  <c r="B95" i="20" s="1"/>
  <c r="AT95" i="1" s="1"/>
  <c r="BK96" i="20"/>
  <c r="BL96" i="20" s="1"/>
  <c r="BO96" i="20" s="1"/>
  <c r="W96" i="20" s="1"/>
  <c r="BH97" i="20"/>
  <c r="BM97" i="20" s="1"/>
  <c r="BN96" i="20"/>
  <c r="BJ97" i="20"/>
  <c r="AU99" i="20"/>
  <c r="AJ51" i="22"/>
  <c r="Q51" i="22" s="1"/>
  <c r="R51" i="22" s="1"/>
  <c r="E51" i="22"/>
  <c r="F51" i="22" s="1"/>
  <c r="J51" i="22"/>
  <c r="K51" i="22" s="1"/>
  <c r="BJ52" i="22" s="1"/>
  <c r="AI51" i="22"/>
  <c r="R21" i="4"/>
  <c r="AK21" i="4"/>
  <c r="B21" i="4" s="1"/>
  <c r="AB23" i="4"/>
  <c r="Y23" i="4" s="1"/>
  <c r="AP24" i="4"/>
  <c r="BL97" i="20" l="1"/>
  <c r="BO97" i="20" s="1"/>
  <c r="W97" i="20" s="1"/>
  <c r="BH98" i="20"/>
  <c r="BM98" i="20" s="1"/>
  <c r="BN97" i="20"/>
  <c r="BJ98" i="20"/>
  <c r="AU100" i="20"/>
  <c r="AR53" i="22"/>
  <c r="AD52" i="22"/>
  <c r="AA52" i="22" s="1"/>
  <c r="AV51" i="22"/>
  <c r="AC52" i="22"/>
  <c r="Z52" i="22" s="1"/>
  <c r="AQ53" i="22"/>
  <c r="AU51" i="22"/>
  <c r="AU52" i="22" s="1"/>
  <c r="AB52" i="22"/>
  <c r="Y52" i="22" s="1"/>
  <c r="AP53" i="22"/>
  <c r="BH52" i="22"/>
  <c r="W51" i="22"/>
  <c r="X51" i="22" s="1"/>
  <c r="P51" i="22"/>
  <c r="AK51" i="22" s="1"/>
  <c r="BL52" i="22"/>
  <c r="AL51" i="22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BL98" i="20" l="1"/>
  <c r="BO98" i="20" s="1"/>
  <c r="W98" i="20" s="1"/>
  <c r="BH99" i="20"/>
  <c r="BM99" i="20" s="1"/>
  <c r="BN98" i="20"/>
  <c r="BJ99" i="20"/>
  <c r="AU101" i="20"/>
  <c r="AE52" i="22"/>
  <c r="D52" i="22" s="1"/>
  <c r="F52" i="22" s="1"/>
  <c r="C52" i="22"/>
  <c r="BO52" i="1" s="1"/>
  <c r="O52" i="22"/>
  <c r="BQ52" i="1" s="1"/>
  <c r="AY52" i="22"/>
  <c r="AN51" i="22"/>
  <c r="AM51" i="22" s="1"/>
  <c r="BS51" i="1" s="1"/>
  <c r="BR51" i="1"/>
  <c r="H52" i="22"/>
  <c r="BP52" i="1" s="1"/>
  <c r="AG52" i="22"/>
  <c r="I52" i="22" s="1"/>
  <c r="K52" i="22" s="1"/>
  <c r="B51" i="22"/>
  <c r="BN51" i="1" s="1"/>
  <c r="F21" i="1"/>
  <c r="AN21" i="4"/>
  <c r="AM21" i="4" s="1"/>
  <c r="AY22" i="4"/>
  <c r="O22" i="4"/>
  <c r="E22" i="1" s="1"/>
  <c r="E23" i="4"/>
  <c r="BH100" i="20" l="1"/>
  <c r="BM100" i="20" s="1"/>
  <c r="BL99" i="20"/>
  <c r="BO99" i="20" s="1"/>
  <c r="W99" i="20" s="1"/>
  <c r="BN99" i="20"/>
  <c r="BJ100" i="20"/>
  <c r="AU102" i="20"/>
  <c r="S51" i="22"/>
  <c r="AQ54" i="22"/>
  <c r="AC53" i="22"/>
  <c r="Z53" i="22" s="1"/>
  <c r="AB53" i="22"/>
  <c r="Y53" i="22" s="1"/>
  <c r="AP54" i="22"/>
  <c r="G21" i="1"/>
  <c r="F23" i="4"/>
  <c r="AW21" i="4"/>
  <c r="T21" i="4" s="1"/>
  <c r="H21" i="1"/>
  <c r="BL100" i="20" l="1"/>
  <c r="BO100" i="20" s="1"/>
  <c r="W100" i="20" s="1"/>
  <c r="BH101" i="20"/>
  <c r="BM101" i="20" s="1"/>
  <c r="BN100" i="20"/>
  <c r="BJ101" i="20"/>
  <c r="AU103" i="20"/>
  <c r="H53" i="22"/>
  <c r="BP53" i="1" s="1"/>
  <c r="AH53" i="22"/>
  <c r="J53" i="22" s="1"/>
  <c r="AF53" i="22"/>
  <c r="E53" i="22" s="1"/>
  <c r="C53" i="22"/>
  <c r="BO53" i="1" s="1"/>
  <c r="AW51" i="22"/>
  <c r="BT51" i="1"/>
  <c r="T51" i="22"/>
  <c r="U51" i="22" s="1"/>
  <c r="BU51" i="1" s="1"/>
  <c r="EH51" i="1" s="1"/>
  <c r="U21" i="4"/>
  <c r="I21" i="1" s="1"/>
  <c r="EC21" i="1" s="1"/>
  <c r="AO22" i="4"/>
  <c r="AB24" i="4"/>
  <c r="Y24" i="4" s="1"/>
  <c r="AP25" i="4"/>
  <c r="V21" i="4"/>
  <c r="BL101" i="20" l="1"/>
  <c r="BO101" i="20" s="1"/>
  <c r="W101" i="20" s="1"/>
  <c r="BH102" i="20"/>
  <c r="BM102" i="20" s="1"/>
  <c r="BN101" i="20"/>
  <c r="BJ102" i="20"/>
  <c r="AU104" i="20"/>
  <c r="BL22" i="4"/>
  <c r="AO52" i="22"/>
  <c r="V51" i="22"/>
  <c r="BH22" i="4"/>
  <c r="AT22" i="4" s="1"/>
  <c r="BJ22" i="4"/>
  <c r="AS22" i="4"/>
  <c r="C24" i="4"/>
  <c r="C24" i="1" s="1"/>
  <c r="AG22" i="4" l="1"/>
  <c r="I22" i="4" s="1"/>
  <c r="K22" i="4" s="1"/>
  <c r="BH103" i="20"/>
  <c r="BM103" i="20" s="1"/>
  <c r="BL102" i="20"/>
  <c r="BO102" i="20" s="1"/>
  <c r="W102" i="20" s="1"/>
  <c r="BN102" i="20"/>
  <c r="BJ103" i="20"/>
  <c r="AU105" i="20"/>
  <c r="BM52" i="22"/>
  <c r="BI52" i="22"/>
  <c r="BK52" i="22"/>
  <c r="AS52" i="22"/>
  <c r="BN22" i="4"/>
  <c r="AH22" i="4"/>
  <c r="BM22" i="4"/>
  <c r="AF22" i="4"/>
  <c r="BO22" i="4"/>
  <c r="AX22" i="4"/>
  <c r="BH104" i="20" l="1"/>
  <c r="BM104" i="20" s="1"/>
  <c r="AQ24" i="4"/>
  <c r="AC23" i="4"/>
  <c r="Z23" i="4" s="1"/>
  <c r="BL103" i="20"/>
  <c r="BL104" i="20" s="1"/>
  <c r="AU22" i="4"/>
  <c r="BN103" i="20"/>
  <c r="BJ104" i="20"/>
  <c r="AU106" i="20"/>
  <c r="AH52" i="22"/>
  <c r="BO52" i="22"/>
  <c r="BN52" i="22"/>
  <c r="AF52" i="22"/>
  <c r="AX52" i="22"/>
  <c r="BP52" i="22"/>
  <c r="AJ22" i="4"/>
  <c r="Q22" i="4" s="1"/>
  <c r="E22" i="4"/>
  <c r="BG23" i="4"/>
  <c r="J22" i="4"/>
  <c r="BI23" i="4"/>
  <c r="AI22" i="4"/>
  <c r="BH105" i="20" l="1"/>
  <c r="BM105" i="20" s="1"/>
  <c r="H23" i="4"/>
  <c r="D23" i="1" s="1"/>
  <c r="BO103" i="20"/>
  <c r="W103" i="20" s="1"/>
  <c r="BN104" i="20"/>
  <c r="BJ105" i="20"/>
  <c r="BO104" i="20"/>
  <c r="W104" i="20" s="1"/>
  <c r="BL105" i="20"/>
  <c r="AU107" i="20"/>
  <c r="E52" i="22"/>
  <c r="BH53" i="22"/>
  <c r="AJ52" i="22"/>
  <c r="Q52" i="22" s="1"/>
  <c r="BJ53" i="22"/>
  <c r="J52" i="22"/>
  <c r="AI52" i="22"/>
  <c r="AL22" i="4"/>
  <c r="P22" i="4"/>
  <c r="BH106" i="20" l="1"/>
  <c r="BM106" i="20" s="1"/>
  <c r="BN105" i="20"/>
  <c r="BJ106" i="20"/>
  <c r="AU108" i="20"/>
  <c r="BL106" i="20"/>
  <c r="BO105" i="20"/>
  <c r="W105" i="20" s="1"/>
  <c r="P52" i="22"/>
  <c r="AL52" i="22"/>
  <c r="R22" i="4"/>
  <c r="AK22" i="4"/>
  <c r="B22" i="4" s="1"/>
  <c r="BH107" i="20" l="1"/>
  <c r="BM107" i="20" s="1"/>
  <c r="BN106" i="20"/>
  <c r="BJ107" i="20"/>
  <c r="BO106" i="20"/>
  <c r="W106" i="20" s="1"/>
  <c r="BL107" i="20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K52" i="22"/>
  <c r="B52" i="22" s="1"/>
  <c r="BN52" i="1" s="1"/>
  <c r="R52" i="22"/>
  <c r="B22" i="1"/>
  <c r="AR24" i="4"/>
  <c r="AD23" i="4"/>
  <c r="AA23" i="4" s="1"/>
  <c r="AV22" i="4"/>
  <c r="W22" i="4"/>
  <c r="X22" i="4" s="1"/>
  <c r="S22" i="4" s="1"/>
  <c r="BK23" i="4"/>
  <c r="BH108" i="20" l="1"/>
  <c r="BM108" i="20" s="1"/>
  <c r="BN107" i="20"/>
  <c r="BJ108" i="20"/>
  <c r="BL108" i="20"/>
  <c r="BO107" i="20"/>
  <c r="W107" i="20" s="1"/>
  <c r="AD53" i="22"/>
  <c r="AA53" i="22" s="1"/>
  <c r="AR54" i="22"/>
  <c r="AV52" i="22"/>
  <c r="W52" i="22"/>
  <c r="X52" i="22" s="1"/>
  <c r="BL53" i="22"/>
  <c r="AY23" i="4"/>
  <c r="O23" i="4"/>
  <c r="E23" i="1" s="1"/>
  <c r="F22" i="1"/>
  <c r="AN22" i="4"/>
  <c r="AM22" i="4" s="1"/>
  <c r="BH109" i="20" l="1"/>
  <c r="BM109" i="20" s="1"/>
  <c r="BN108" i="20"/>
  <c r="BJ109" i="20"/>
  <c r="BN109" i="20" s="1"/>
  <c r="BL109" i="20"/>
  <c r="BO109" i="20" s="1"/>
  <c r="W109" i="20" s="1"/>
  <c r="BO108" i="20"/>
  <c r="W108" i="20" s="1"/>
  <c r="BR52" i="1"/>
  <c r="S52" i="22"/>
  <c r="AN52" i="22"/>
  <c r="AM52" i="22" s="1"/>
  <c r="BS52" i="1" s="1"/>
  <c r="O53" i="22"/>
  <c r="BQ53" i="1" s="1"/>
  <c r="AY53" i="22"/>
  <c r="H22" i="1"/>
  <c r="AW22" i="4"/>
  <c r="G22" i="1"/>
  <c r="BT52" i="1" l="1"/>
  <c r="AW52" i="22"/>
  <c r="T52" i="22" s="1"/>
  <c r="U52" i="22" s="1"/>
  <c r="BU52" i="1" s="1"/>
  <c r="EH52" i="1" s="1"/>
  <c r="AO23" i="4"/>
  <c r="T22" i="4"/>
  <c r="U22" i="4" s="1"/>
  <c r="I22" i="1" s="1"/>
  <c r="EC22" i="1" s="1"/>
  <c r="V22" i="4"/>
  <c r="BL23" i="4" l="1"/>
  <c r="V52" i="22"/>
  <c r="AO53" i="22"/>
  <c r="BH23" i="4"/>
  <c r="AT23" i="4" s="1"/>
  <c r="BJ23" i="4"/>
  <c r="AG23" i="4" s="1"/>
  <c r="I23" i="4" s="1"/>
  <c r="AS23" i="4"/>
  <c r="BI53" i="22" l="1"/>
  <c r="AS53" i="22"/>
  <c r="BK53" i="22"/>
  <c r="BM53" i="22"/>
  <c r="BN23" i="4"/>
  <c r="AH23" i="4"/>
  <c r="BO23" i="4"/>
  <c r="AX23" i="4"/>
  <c r="BM23" i="4"/>
  <c r="AE23" i="4"/>
  <c r="AX53" i="22" l="1"/>
  <c r="AJ53" i="22" s="1"/>
  <c r="Q53" i="22" s="1"/>
  <c r="AL53" i="22" s="1"/>
  <c r="BP53" i="22"/>
  <c r="AG53" i="22"/>
  <c r="BO53" i="22"/>
  <c r="AE53" i="22"/>
  <c r="BN53" i="22"/>
  <c r="AI23" i="4"/>
  <c r="BG24" i="4"/>
  <c r="D23" i="4"/>
  <c r="J23" i="4"/>
  <c r="AJ23" i="4"/>
  <c r="Q23" i="4" s="1"/>
  <c r="R23" i="4" s="1"/>
  <c r="D53" i="22" l="1"/>
  <c r="F53" i="22" s="1"/>
  <c r="AI53" i="22"/>
  <c r="I53" i="22"/>
  <c r="AD24" i="4"/>
  <c r="AA24" i="4" s="1"/>
  <c r="AR25" i="4"/>
  <c r="AV23" i="4"/>
  <c r="K23" i="4"/>
  <c r="AL23" i="4"/>
  <c r="P23" i="4"/>
  <c r="AK23" i="4" s="1"/>
  <c r="BK24" i="4"/>
  <c r="K53" i="22" l="1"/>
  <c r="P53" i="22"/>
  <c r="R53" i="22" s="1"/>
  <c r="BL54" i="22" s="1"/>
  <c r="AP55" i="22"/>
  <c r="AB54" i="22"/>
  <c r="Y54" i="22" s="1"/>
  <c r="BH54" i="22"/>
  <c r="W23" i="4"/>
  <c r="X23" i="4" s="1"/>
  <c r="AC24" i="4"/>
  <c r="Z24" i="4" s="1"/>
  <c r="AQ25" i="4"/>
  <c r="AU23" i="4"/>
  <c r="BI24" i="4"/>
  <c r="AX24" i="4"/>
  <c r="O24" i="4"/>
  <c r="E24" i="1" s="1"/>
  <c r="B23" i="4"/>
  <c r="AK53" i="22" l="1"/>
  <c r="B53" i="22" s="1"/>
  <c r="BN53" i="1" s="1"/>
  <c r="AF54" i="22"/>
  <c r="E54" i="22" s="1"/>
  <c r="C54" i="22"/>
  <c r="BO54" i="1" s="1"/>
  <c r="AD54" i="22"/>
  <c r="AA54" i="22" s="1"/>
  <c r="AR55" i="22"/>
  <c r="AV53" i="22"/>
  <c r="AV54" i="22" s="1"/>
  <c r="AC54" i="22"/>
  <c r="Z54" i="22" s="1"/>
  <c r="AQ55" i="22"/>
  <c r="AU53" i="22"/>
  <c r="AU54" i="22" s="1"/>
  <c r="BJ54" i="22"/>
  <c r="W53" i="22"/>
  <c r="X53" i="22" s="1"/>
  <c r="S23" i="4"/>
  <c r="F23" i="1"/>
  <c r="AN23" i="4"/>
  <c r="AM23" i="4" s="1"/>
  <c r="B23" i="1"/>
  <c r="AH24" i="4"/>
  <c r="H24" i="4"/>
  <c r="D24" i="1" s="1"/>
  <c r="AX54" i="22" l="1"/>
  <c r="O54" i="22"/>
  <c r="BQ54" i="1" s="1"/>
  <c r="AH54" i="22"/>
  <c r="J54" i="22" s="1"/>
  <c r="H54" i="22"/>
  <c r="BP54" i="1" s="1"/>
  <c r="AN53" i="22"/>
  <c r="AM53" i="22" s="1"/>
  <c r="BS53" i="1" s="1"/>
  <c r="BR53" i="1"/>
  <c r="S53" i="22"/>
  <c r="J24" i="4"/>
  <c r="K24" i="4" s="1"/>
  <c r="G23" i="1"/>
  <c r="H23" i="1"/>
  <c r="AW23" i="4"/>
  <c r="T23" i="4" s="1"/>
  <c r="BT53" i="1" l="1"/>
  <c r="AW53" i="22"/>
  <c r="T53" i="22"/>
  <c r="U53" i="22" s="1"/>
  <c r="BU53" i="1" s="1"/>
  <c r="EH53" i="1" s="1"/>
  <c r="U23" i="4"/>
  <c r="I23" i="1" s="1"/>
  <c r="EC23" i="1" s="1"/>
  <c r="AO24" i="4"/>
  <c r="BL24" i="4" s="1"/>
  <c r="V23" i="4"/>
  <c r="AQ26" i="4"/>
  <c r="AC25" i="4"/>
  <c r="Z25" i="4" s="1"/>
  <c r="V53" i="22" l="1"/>
  <c r="AO54" i="22"/>
  <c r="BH24" i="4"/>
  <c r="AE24" i="4" s="1"/>
  <c r="D24" i="4" s="1"/>
  <c r="BJ24" i="4"/>
  <c r="AH25" i="4"/>
  <c r="J25" i="4" s="1"/>
  <c r="K25" i="4" s="1"/>
  <c r="H25" i="4"/>
  <c r="D25" i="1" s="1"/>
  <c r="AS24" i="4"/>
  <c r="T54" i="22" l="1"/>
  <c r="AS54" i="22"/>
  <c r="BK54" i="22"/>
  <c r="BI54" i="22"/>
  <c r="BM54" i="22"/>
  <c r="BO24" i="4"/>
  <c r="AY24" i="4"/>
  <c r="AI24" i="4" s="1"/>
  <c r="BN24" i="4"/>
  <c r="AG24" i="4"/>
  <c r="AU24" i="4"/>
  <c r="BM24" i="4"/>
  <c r="AF24" i="4"/>
  <c r="AC26" i="4"/>
  <c r="Z26" i="4" s="1"/>
  <c r="AQ27" i="4"/>
  <c r="BP54" i="22" l="1"/>
  <c r="AY54" i="22"/>
  <c r="AJ54" i="22" s="1"/>
  <c r="Q54" i="22" s="1"/>
  <c r="AL54" i="22" s="1"/>
  <c r="BN54" i="22"/>
  <c r="AE54" i="22"/>
  <c r="BO54" i="22"/>
  <c r="AG54" i="22"/>
  <c r="AJ24" i="4"/>
  <c r="Q24" i="4" s="1"/>
  <c r="R24" i="4" s="1"/>
  <c r="E24" i="4"/>
  <c r="BI25" i="4"/>
  <c r="I24" i="4"/>
  <c r="H26" i="4"/>
  <c r="D26" i="1" s="1"/>
  <c r="AH26" i="4"/>
  <c r="J26" i="4" s="1"/>
  <c r="P24" i="4"/>
  <c r="I54" i="22" l="1"/>
  <c r="K54" i="22" s="1"/>
  <c r="BJ55" i="22" s="1"/>
  <c r="AI54" i="22"/>
  <c r="D54" i="22"/>
  <c r="F54" i="22" s="1"/>
  <c r="AK24" i="4"/>
  <c r="BK25" i="4"/>
  <c r="F24" i="4"/>
  <c r="AT24" i="4" s="1"/>
  <c r="AL24" i="4"/>
  <c r="AD25" i="4"/>
  <c r="AA25" i="4" s="1"/>
  <c r="AR26" i="4"/>
  <c r="AV24" i="4"/>
  <c r="AB55" i="22" l="1"/>
  <c r="Y55" i="22" s="1"/>
  <c r="AP56" i="22"/>
  <c r="P54" i="22"/>
  <c r="BH55" i="22"/>
  <c r="AC55" i="22"/>
  <c r="Z55" i="22" s="1"/>
  <c r="AQ56" i="22"/>
  <c r="B24" i="4"/>
  <c r="B24" i="1" s="1"/>
  <c r="O25" i="4"/>
  <c r="E25" i="1" s="1"/>
  <c r="AB25" i="4"/>
  <c r="Y25" i="4" s="1"/>
  <c r="AP26" i="4"/>
  <c r="BG25" i="4"/>
  <c r="W24" i="4"/>
  <c r="X24" i="4" s="1"/>
  <c r="S24" i="4" s="1"/>
  <c r="AK54" i="22" l="1"/>
  <c r="B54" i="22" s="1"/>
  <c r="R54" i="22"/>
  <c r="AF55" i="22"/>
  <c r="E55" i="22" s="1"/>
  <c r="C55" i="22"/>
  <c r="BO55" i="1" s="1"/>
  <c r="AH55" i="22"/>
  <c r="J55" i="22" s="1"/>
  <c r="H55" i="22"/>
  <c r="BP55" i="1" s="1"/>
  <c r="AN24" i="4"/>
  <c r="AM24" i="4" s="1"/>
  <c r="F24" i="1"/>
  <c r="C25" i="4"/>
  <c r="C25" i="1" s="1"/>
  <c r="AD55" i="22" l="1"/>
  <c r="AA55" i="22" s="1"/>
  <c r="AR56" i="22"/>
  <c r="W54" i="22"/>
  <c r="X54" i="22" s="1"/>
  <c r="BL55" i="22"/>
  <c r="BN54" i="1"/>
  <c r="G24" i="1"/>
  <c r="AW24" i="4"/>
  <c r="H24" i="1"/>
  <c r="AN54" i="22" l="1"/>
  <c r="AM54" i="22" s="1"/>
  <c r="BS54" i="1" s="1"/>
  <c r="BR54" i="1"/>
  <c r="S54" i="22"/>
  <c r="AX55" i="22"/>
  <c r="O55" i="22"/>
  <c r="BQ55" i="1" s="1"/>
  <c r="AO25" i="4"/>
  <c r="BL25" i="4" s="1"/>
  <c r="AX25" i="4" s="1"/>
  <c r="T24" i="4"/>
  <c r="U24" i="4" s="1"/>
  <c r="I24" i="1" s="1"/>
  <c r="CI24" i="1" s="1"/>
  <c r="CV24" i="1" s="1" a="1"/>
  <c r="CV24" i="1" s="1"/>
  <c r="CV23" i="1" s="1"/>
  <c r="V24" i="4"/>
  <c r="BT54" i="1" l="1"/>
  <c r="AW54" i="22"/>
  <c r="U54" i="22"/>
  <c r="BU54" i="1" s="1"/>
  <c r="CT24" i="1" a="1"/>
  <c r="CT24" i="1" s="1"/>
  <c r="CT23" i="1" s="1"/>
  <c r="CS24" i="1" a="1"/>
  <c r="CS24" i="1" s="1"/>
  <c r="CU24" i="1" a="1"/>
  <c r="CU24" i="1" s="1"/>
  <c r="CU23" i="1" s="1"/>
  <c r="CP24" i="1"/>
  <c r="BH25" i="4"/>
  <c r="AE25" i="4" s="1"/>
  <c r="D25" i="4" s="1"/>
  <c r="BJ25" i="4"/>
  <c r="AU25" i="4" s="1"/>
  <c r="EC24" i="1"/>
  <c r="AS25" i="4"/>
  <c r="EH54" i="1" l="1"/>
  <c r="CN54" i="1"/>
  <c r="AO55" i="22"/>
  <c r="V54" i="22"/>
  <c r="BN25" i="4"/>
  <c r="AG25" i="4"/>
  <c r="BO25" i="4"/>
  <c r="AY25" i="4"/>
  <c r="AI25" i="4" s="1"/>
  <c r="BM25" i="4"/>
  <c r="AF25" i="4"/>
  <c r="BM55" i="22" l="1"/>
  <c r="AS55" i="22"/>
  <c r="BI55" i="22"/>
  <c r="BK55" i="22"/>
  <c r="CV22" i="1"/>
  <c r="P25" i="4"/>
  <c r="AJ25" i="4"/>
  <c r="Q25" i="4" s="1"/>
  <c r="R25" i="4" s="1"/>
  <c r="AV25" i="4" s="1"/>
  <c r="E25" i="4"/>
  <c r="CT22" i="1"/>
  <c r="I25" i="4"/>
  <c r="BI26" i="4"/>
  <c r="CS22" i="1"/>
  <c r="CU22" i="1"/>
  <c r="CR22" i="1"/>
  <c r="CR20" i="1"/>
  <c r="CR21" i="1"/>
  <c r="CR24" i="1"/>
  <c r="CR23" i="1"/>
  <c r="CS23" i="1"/>
  <c r="DG21" i="1" l="1"/>
  <c r="DH21" i="1"/>
  <c r="BO55" i="22"/>
  <c r="AG55" i="22"/>
  <c r="BN55" i="22"/>
  <c r="AE55" i="22"/>
  <c r="BP55" i="22"/>
  <c r="AY55" i="22"/>
  <c r="AJ55" i="22" s="1"/>
  <c r="Q55" i="22" s="1"/>
  <c r="AL55" i="22" s="1"/>
  <c r="CX23" i="1" a="1"/>
  <c r="CX23" i="1" s="1"/>
  <c r="CY23" i="1" a="1"/>
  <c r="CY23" i="1" s="1"/>
  <c r="CZ23" i="1" a="1"/>
  <c r="CZ23" i="1" s="1"/>
  <c r="CW23" i="1" a="1"/>
  <c r="CW23" i="1" s="1"/>
  <c r="CW22" i="1"/>
  <c r="CW21" i="1" s="1"/>
  <c r="BK26" i="4"/>
  <c r="AD26" i="4"/>
  <c r="AA26" i="4" s="1"/>
  <c r="AR27" i="4"/>
  <c r="AL25" i="4"/>
  <c r="F25" i="4"/>
  <c r="AT25" i="4" s="1"/>
  <c r="AT26" i="4" s="1"/>
  <c r="AK25" i="4"/>
  <c r="D55" i="22" l="1"/>
  <c r="F55" i="22" s="1"/>
  <c r="BH56" i="22" s="1"/>
  <c r="AI55" i="22"/>
  <c r="I55" i="22"/>
  <c r="K55" i="22" s="1"/>
  <c r="CW24" i="1"/>
  <c r="CP25" i="1" s="1"/>
  <c r="CP26" i="1" s="1"/>
  <c r="CP27" i="1" s="1"/>
  <c r="CP28" i="1" s="1"/>
  <c r="CW20" i="1"/>
  <c r="DA24" i="1"/>
  <c r="AK25" i="1" s="1"/>
  <c r="AX26" i="4"/>
  <c r="O26" i="4"/>
  <c r="E26" i="1" s="1"/>
  <c r="B25" i="4"/>
  <c r="AB26" i="4"/>
  <c r="Y26" i="4" s="1"/>
  <c r="AP27" i="4"/>
  <c r="BG26" i="4"/>
  <c r="W25" i="4"/>
  <c r="X25" i="4" s="1"/>
  <c r="S25" i="4" s="1"/>
  <c r="AC56" i="22" l="1"/>
  <c r="Z56" i="22" s="1"/>
  <c r="AQ57" i="22"/>
  <c r="AU55" i="22"/>
  <c r="AU56" i="22" s="1"/>
  <c r="BJ56" i="22"/>
  <c r="P55" i="22"/>
  <c r="AB56" i="22"/>
  <c r="Y56" i="22" s="1"/>
  <c r="AP57" i="22"/>
  <c r="DB25" i="1"/>
  <c r="AL25" i="1" s="1"/>
  <c r="DB28" i="1"/>
  <c r="DB27" i="1"/>
  <c r="DB26" i="1"/>
  <c r="DB24" i="1"/>
  <c r="F25" i="1"/>
  <c r="AN25" i="4"/>
  <c r="AM25" i="4" s="1"/>
  <c r="B25" i="1"/>
  <c r="AE26" i="4"/>
  <c r="C26" i="4"/>
  <c r="C26" i="1" s="1"/>
  <c r="AM28" i="1" a="1"/>
  <c r="AM29" i="1" a="1"/>
  <c r="AM27" i="1" a="1"/>
  <c r="AM25" i="1" a="1"/>
  <c r="H56" i="22" l="1"/>
  <c r="BP56" i="1" s="1"/>
  <c r="AH56" i="22"/>
  <c r="J56" i="22" s="1"/>
  <c r="C56" i="22"/>
  <c r="BO56" i="1" s="1"/>
  <c r="AF56" i="22"/>
  <c r="E56" i="22" s="1"/>
  <c r="AK55" i="22"/>
  <c r="B55" i="22" s="1"/>
  <c r="BN55" i="1" s="1"/>
  <c r="R55" i="22"/>
  <c r="AM29" i="1"/>
  <c r="AN29" i="1" s="1"/>
  <c r="AM28" i="1"/>
  <c r="AN28" i="1" s="1"/>
  <c r="AM27" i="1"/>
  <c r="AN27" i="1" s="1"/>
  <c r="AM25" i="1"/>
  <c r="AN25" i="1" s="1"/>
  <c r="G25" i="1"/>
  <c r="D26" i="4"/>
  <c r="AW25" i="4"/>
  <c r="T25" i="4" s="1"/>
  <c r="H25" i="1"/>
  <c r="AM26" i="1" a="1"/>
  <c r="AM26" i="1" l="1"/>
  <c r="AN26" i="1" s="1"/>
  <c r="AD56" i="22"/>
  <c r="AA56" i="22" s="1"/>
  <c r="AR57" i="22"/>
  <c r="AV55" i="22"/>
  <c r="BL56" i="22"/>
  <c r="W55" i="22"/>
  <c r="X55" i="22" s="1"/>
  <c r="AP25" i="1"/>
  <c r="DE25" i="1" s="1"/>
  <c r="U25" i="4"/>
  <c r="I25" i="1" s="1"/>
  <c r="EC25" i="1" s="1"/>
  <c r="AO26" i="4"/>
  <c r="BL26" i="4" s="1"/>
  <c r="F26" i="4"/>
  <c r="V25" i="4"/>
  <c r="S55" i="22" l="1"/>
  <c r="BR55" i="1"/>
  <c r="AN55" i="22"/>
  <c r="AM55" i="22" s="1"/>
  <c r="BS55" i="1" s="1"/>
  <c r="AY56" i="22"/>
  <c r="O56" i="22"/>
  <c r="BQ56" i="1" s="1"/>
  <c r="AP26" i="1"/>
  <c r="BH26" i="4"/>
  <c r="BJ26" i="4"/>
  <c r="AS26" i="4"/>
  <c r="AB27" i="4"/>
  <c r="Y27" i="4" s="1"/>
  <c r="AP28" i="4"/>
  <c r="BT55" i="1" l="1"/>
  <c r="AW55" i="22"/>
  <c r="T55" i="22"/>
  <c r="U55" i="22" s="1"/>
  <c r="BU55" i="1" s="1"/>
  <c r="EH55" i="1" s="1"/>
  <c r="DE26" i="1"/>
  <c r="AP27" i="1"/>
  <c r="BN26" i="4"/>
  <c r="AG26" i="4"/>
  <c r="BO26" i="4"/>
  <c r="AY26" i="4"/>
  <c r="AI26" i="4" s="1"/>
  <c r="C27" i="4"/>
  <c r="C27" i="1" s="1"/>
  <c r="AF27" i="4"/>
  <c r="BM26" i="4"/>
  <c r="AF26" i="4"/>
  <c r="V55" i="22" l="1"/>
  <c r="AO56" i="22"/>
  <c r="DE27" i="1"/>
  <c r="AP28" i="1"/>
  <c r="E27" i="4"/>
  <c r="P26" i="4"/>
  <c r="R26" i="4" s="1"/>
  <c r="I26" i="4"/>
  <c r="E26" i="4"/>
  <c r="AJ26" i="4"/>
  <c r="Q26" i="4" s="1"/>
  <c r="BG27" i="4"/>
  <c r="BK56" i="22" l="1"/>
  <c r="BI56" i="22"/>
  <c r="T56" i="22"/>
  <c r="AS56" i="22"/>
  <c r="BM56" i="22"/>
  <c r="DE28" i="1"/>
  <c r="AP29" i="1"/>
  <c r="AL26" i="4"/>
  <c r="K26" i="4"/>
  <c r="AK26" i="4"/>
  <c r="BK27" i="4"/>
  <c r="AD27" i="4"/>
  <c r="AA27" i="4" s="1"/>
  <c r="AR28" i="4"/>
  <c r="AV26" i="4"/>
  <c r="AX56" i="22" l="1"/>
  <c r="AJ56" i="22" s="1"/>
  <c r="Q56" i="22" s="1"/>
  <c r="AL56" i="22" s="1"/>
  <c r="BP56" i="22"/>
  <c r="BN56" i="22"/>
  <c r="AE56" i="22"/>
  <c r="BO56" i="22"/>
  <c r="AG56" i="22"/>
  <c r="DE29" i="1"/>
  <c r="AY27" i="4"/>
  <c r="O27" i="4"/>
  <c r="E27" i="1" s="1"/>
  <c r="B26" i="4"/>
  <c r="W26" i="4"/>
  <c r="X26" i="4" s="1"/>
  <c r="AC27" i="4"/>
  <c r="Z27" i="4" s="1"/>
  <c r="AQ28" i="4"/>
  <c r="AU26" i="4"/>
  <c r="BI27" i="4"/>
  <c r="I56" i="22" l="1"/>
  <c r="K56" i="22" s="1"/>
  <c r="BJ57" i="22" s="1"/>
  <c r="D56" i="22"/>
  <c r="F56" i="22" s="1"/>
  <c r="BH57" i="22" s="1"/>
  <c r="AI56" i="22"/>
  <c r="S26" i="4"/>
  <c r="F26" i="1"/>
  <c r="AN26" i="4"/>
  <c r="AM26" i="4" s="1"/>
  <c r="B26" i="1"/>
  <c r="H27" i="4"/>
  <c r="D27" i="1" s="1"/>
  <c r="AH27" i="4"/>
  <c r="P56" i="22" l="1"/>
  <c r="AB57" i="22"/>
  <c r="Y57" i="22" s="1"/>
  <c r="AP58" i="22"/>
  <c r="AC57" i="22"/>
  <c r="Z57" i="22" s="1"/>
  <c r="AQ58" i="22"/>
  <c r="G26" i="1"/>
  <c r="AW26" i="4"/>
  <c r="T26" i="4" s="1"/>
  <c r="H26" i="1"/>
  <c r="J27" i="4"/>
  <c r="AF57" i="22" l="1"/>
  <c r="E57" i="22" s="1"/>
  <c r="C57" i="22"/>
  <c r="BO57" i="1" s="1"/>
  <c r="AH57" i="22"/>
  <c r="J57" i="22" s="1"/>
  <c r="H57" i="22"/>
  <c r="BP57" i="1" s="1"/>
  <c r="AK56" i="22"/>
  <c r="B56" i="22" s="1"/>
  <c r="R56" i="22"/>
  <c r="U26" i="4"/>
  <c r="I26" i="1" s="1"/>
  <c r="EC26" i="1" s="1"/>
  <c r="AO27" i="4"/>
  <c r="BL27" i="4" s="1"/>
  <c r="V26" i="4"/>
  <c r="AD57" i="22" l="1"/>
  <c r="AA57" i="22" s="1"/>
  <c r="AR58" i="22"/>
  <c r="AV56" i="22"/>
  <c r="W56" i="22"/>
  <c r="X56" i="22" s="1"/>
  <c r="BL57" i="22"/>
  <c r="BN56" i="1"/>
  <c r="BH27" i="4"/>
  <c r="BJ27" i="4"/>
  <c r="AS27" i="4"/>
  <c r="AN56" i="22" l="1"/>
  <c r="AM56" i="22" s="1"/>
  <c r="BS56" i="1" s="1"/>
  <c r="BR56" i="1"/>
  <c r="S56" i="22"/>
  <c r="AY57" i="22"/>
  <c r="O57" i="22"/>
  <c r="BQ57" i="1" s="1"/>
  <c r="BM27" i="4"/>
  <c r="AE27" i="4"/>
  <c r="BO27" i="4"/>
  <c r="AX27" i="4"/>
  <c r="AJ27" i="4" s="1"/>
  <c r="Q27" i="4" s="1"/>
  <c r="AL27" i="4" s="1"/>
  <c r="BN27" i="4"/>
  <c r="AG27" i="4"/>
  <c r="BT56" i="1" l="1"/>
  <c r="AW56" i="22"/>
  <c r="U56" i="22"/>
  <c r="BU56" i="1" s="1"/>
  <c r="EH56" i="1" s="1"/>
  <c r="I27" i="4"/>
  <c r="K27" i="4" s="1"/>
  <c r="BI28" i="4" s="1"/>
  <c r="D27" i="4"/>
  <c r="AI27" i="4"/>
  <c r="V56" i="22" l="1"/>
  <c r="AO57" i="22"/>
  <c r="P27" i="4"/>
  <c r="R27" i="4" s="1"/>
  <c r="BK28" i="4" s="1"/>
  <c r="F27" i="4"/>
  <c r="AT27" i="4" s="1"/>
  <c r="AT28" i="4" s="1"/>
  <c r="AQ29" i="4"/>
  <c r="AC28" i="4"/>
  <c r="Z28" i="4" s="1"/>
  <c r="AU27" i="4"/>
  <c r="AU28" i="4" s="1"/>
  <c r="AK27" i="4" l="1"/>
  <c r="B27" i="4" s="1"/>
  <c r="B27" i="1" s="1"/>
  <c r="W27" i="4"/>
  <c r="X27" i="4" s="1"/>
  <c r="AN27" i="4" s="1"/>
  <c r="AM27" i="4" s="1"/>
  <c r="BM57" i="22"/>
  <c r="BI57" i="22"/>
  <c r="AS57" i="22"/>
  <c r="BK57" i="22"/>
  <c r="F27" i="1"/>
  <c r="AP29" i="4"/>
  <c r="AB28" i="4"/>
  <c r="Y28" i="4" s="1"/>
  <c r="BG28" i="4"/>
  <c r="H28" i="4"/>
  <c r="D28" i="1" s="1"/>
  <c r="AG28" i="4"/>
  <c r="AD28" i="4"/>
  <c r="AA28" i="4" s="1"/>
  <c r="AR29" i="4"/>
  <c r="AV27" i="4"/>
  <c r="AV28" i="4" s="1"/>
  <c r="S27" i="4" l="1"/>
  <c r="AW27" i="4" s="1"/>
  <c r="T27" i="4" s="1"/>
  <c r="BO57" i="22"/>
  <c r="AG57" i="22"/>
  <c r="BN57" i="22"/>
  <c r="AE57" i="22"/>
  <c r="AX57" i="22"/>
  <c r="AJ57" i="22" s="1"/>
  <c r="Q57" i="22" s="1"/>
  <c r="AL57" i="22" s="1"/>
  <c r="BP57" i="22"/>
  <c r="I28" i="4"/>
  <c r="K28" i="4" s="1"/>
  <c r="AY28" i="4"/>
  <c r="O28" i="4"/>
  <c r="E28" i="1" s="1"/>
  <c r="G27" i="1"/>
  <c r="C28" i="4"/>
  <c r="C28" i="1" s="1"/>
  <c r="AF28" i="4"/>
  <c r="H27" i="1" l="1"/>
  <c r="AI57" i="22"/>
  <c r="D57" i="22"/>
  <c r="I57" i="22"/>
  <c r="K57" i="22" s="1"/>
  <c r="U27" i="4"/>
  <c r="I27" i="1" s="1"/>
  <c r="EC27" i="1" s="1"/>
  <c r="AO28" i="4"/>
  <c r="V27" i="4"/>
  <c r="E28" i="4"/>
  <c r="AQ30" i="4"/>
  <c r="AC29" i="4"/>
  <c r="Z29" i="4" s="1"/>
  <c r="AQ59" i="22" l="1"/>
  <c r="AC58" i="22"/>
  <c r="Z58" i="22" s="1"/>
  <c r="AU57" i="22"/>
  <c r="AU58" i="22" s="1"/>
  <c r="BJ58" i="22"/>
  <c r="F57" i="22"/>
  <c r="P57" i="22"/>
  <c r="R57" i="22" s="1"/>
  <c r="W57" i="22" s="1"/>
  <c r="X57" i="22" s="1"/>
  <c r="BJ28" i="4"/>
  <c r="BL28" i="4"/>
  <c r="T28" i="4"/>
  <c r="BH28" i="4"/>
  <c r="AS28" i="4"/>
  <c r="AG29" i="4"/>
  <c r="H29" i="4"/>
  <c r="D29" i="1" s="1"/>
  <c r="BL58" i="22" l="1"/>
  <c r="AK57" i="22"/>
  <c r="B57" i="22" s="1"/>
  <c r="BN57" i="1" s="1"/>
  <c r="AB58" i="22"/>
  <c r="Y58" i="22" s="1"/>
  <c r="AP59" i="22"/>
  <c r="BH58" i="22"/>
  <c r="AH58" i="22"/>
  <c r="J58" i="22" s="1"/>
  <c r="H58" i="22"/>
  <c r="BP58" i="1" s="1"/>
  <c r="AN57" i="22"/>
  <c r="AM57" i="22" s="1"/>
  <c r="BS57" i="1" s="1"/>
  <c r="BR57" i="1"/>
  <c r="S57" i="22"/>
  <c r="AD58" i="22"/>
  <c r="AA58" i="22" s="1"/>
  <c r="AR59" i="22"/>
  <c r="AV57" i="22"/>
  <c r="AV58" i="22" s="1"/>
  <c r="I29" i="4"/>
  <c r="K29" i="4" s="1"/>
  <c r="BN28" i="4"/>
  <c r="AH28" i="4"/>
  <c r="BM28" i="4"/>
  <c r="AE28" i="4"/>
  <c r="BO28" i="4"/>
  <c r="AX28" i="4"/>
  <c r="BT57" i="1" l="1"/>
  <c r="AW57" i="22"/>
  <c r="T57" i="22"/>
  <c r="U57" i="22" s="1"/>
  <c r="BU57" i="1" s="1"/>
  <c r="EH57" i="1" s="1"/>
  <c r="C58" i="22"/>
  <c r="BO58" i="1" s="1"/>
  <c r="AF58" i="22"/>
  <c r="E58" i="22" s="1"/>
  <c r="AY58" i="22"/>
  <c r="O58" i="22"/>
  <c r="BQ58" i="1" s="1"/>
  <c r="AQ31" i="4"/>
  <c r="AC30" i="4"/>
  <c r="Z30" i="4" s="1"/>
  <c r="J28" i="4"/>
  <c r="BI29" i="4"/>
  <c r="AJ28" i="4"/>
  <c r="Q28" i="4" s="1"/>
  <c r="D28" i="4"/>
  <c r="AI28" i="4"/>
  <c r="AO58" i="22" l="1"/>
  <c r="V57" i="22"/>
  <c r="AG30" i="4"/>
  <c r="I30" i="4" s="1"/>
  <c r="K30" i="4" s="1"/>
  <c r="H30" i="4"/>
  <c r="D30" i="1" s="1"/>
  <c r="F28" i="4"/>
  <c r="AL28" i="4"/>
  <c r="P28" i="4"/>
  <c r="R28" i="4" s="1"/>
  <c r="BK29" i="4" s="1"/>
  <c r="BI58" i="22" l="1"/>
  <c r="BM58" i="22"/>
  <c r="AS58" i="22"/>
  <c r="T58" i="22"/>
  <c r="BK58" i="22"/>
  <c r="AQ32" i="4"/>
  <c r="AC31" i="4"/>
  <c r="Z31" i="4" s="1"/>
  <c r="H31" i="4" s="1"/>
  <c r="D31" i="1" s="1"/>
  <c r="AK28" i="4"/>
  <c r="B28" i="4" s="1"/>
  <c r="B28" i="1" s="1"/>
  <c r="AD29" i="4"/>
  <c r="AA29" i="4" s="1"/>
  <c r="AR30" i="4"/>
  <c r="AP30" i="4"/>
  <c r="AB29" i="4"/>
  <c r="Y29" i="4" s="1"/>
  <c r="W28" i="4"/>
  <c r="X28" i="4" s="1"/>
  <c r="BG29" i="4"/>
  <c r="BO58" i="22" l="1"/>
  <c r="AG58" i="22"/>
  <c r="BP58" i="22"/>
  <c r="AX58" i="22"/>
  <c r="AJ58" i="22" s="1"/>
  <c r="Q58" i="22" s="1"/>
  <c r="AL58" i="22" s="1"/>
  <c r="BN58" i="22"/>
  <c r="AE58" i="22"/>
  <c r="S28" i="4"/>
  <c r="AN28" i="4"/>
  <c r="AM28" i="4" s="1"/>
  <c r="F28" i="1"/>
  <c r="AY29" i="4"/>
  <c r="O29" i="4"/>
  <c r="E29" i="1" s="1"/>
  <c r="AF29" i="4"/>
  <c r="C29" i="4"/>
  <c r="C29" i="1" s="1"/>
  <c r="D58" i="22" l="1"/>
  <c r="F58" i="22" s="1"/>
  <c r="AI58" i="22"/>
  <c r="I58" i="22"/>
  <c r="K58" i="22" s="1"/>
  <c r="E29" i="4"/>
  <c r="AW28" i="4"/>
  <c r="AO29" i="4" s="1"/>
  <c r="BL29" i="4" s="1"/>
  <c r="H28" i="1"/>
  <c r="U28" i="4"/>
  <c r="G28" i="1"/>
  <c r="AM4" i="4"/>
  <c r="BJ59" i="22" l="1"/>
  <c r="P58" i="22"/>
  <c r="AB59" i="22"/>
  <c r="Y59" i="22" s="1"/>
  <c r="AP60" i="22"/>
  <c r="AC59" i="22"/>
  <c r="Z59" i="22" s="1"/>
  <c r="AQ60" i="22"/>
  <c r="BH59" i="22"/>
  <c r="BH29" i="4"/>
  <c r="BJ29" i="4"/>
  <c r="V28" i="4"/>
  <c r="I28" i="1"/>
  <c r="EC28" i="1" s="1"/>
  <c r="AH59" i="22" l="1"/>
  <c r="J59" i="22" s="1"/>
  <c r="H59" i="22"/>
  <c r="BP59" i="1" s="1"/>
  <c r="AF59" i="22"/>
  <c r="E59" i="22" s="1"/>
  <c r="C59" i="22"/>
  <c r="BO59" i="1" s="1"/>
  <c r="AK58" i="22"/>
  <c r="B58" i="22" s="1"/>
  <c r="R58" i="22"/>
  <c r="AU29" i="4"/>
  <c r="AS29" i="4"/>
  <c r="AD59" i="22" l="1"/>
  <c r="AA59" i="22" s="1"/>
  <c r="AR60" i="22"/>
  <c r="W58" i="22"/>
  <c r="X58" i="22" s="1"/>
  <c r="BL59" i="22"/>
  <c r="BN58" i="1"/>
  <c r="BM29" i="4"/>
  <c r="AE29" i="4"/>
  <c r="BN29" i="4"/>
  <c r="AH29" i="4"/>
  <c r="BO29" i="4"/>
  <c r="AX29" i="4"/>
  <c r="AN58" i="22" l="1"/>
  <c r="AM58" i="22" s="1"/>
  <c r="BS58" i="1" s="1"/>
  <c r="BR58" i="1"/>
  <c r="S58" i="22"/>
  <c r="AY59" i="22"/>
  <c r="O59" i="22"/>
  <c r="BQ59" i="1" s="1"/>
  <c r="J29" i="4"/>
  <c r="BI30" i="4"/>
  <c r="AJ29" i="4"/>
  <c r="Q29" i="4" s="1"/>
  <c r="AI29" i="4"/>
  <c r="D29" i="4"/>
  <c r="F29" i="4" s="1"/>
  <c r="AT29" i="4" s="1"/>
  <c r="AT30" i="4" s="1"/>
  <c r="BT58" i="1" l="1"/>
  <c r="AW58" i="22"/>
  <c r="U58" i="22"/>
  <c r="BU58" i="1" s="1"/>
  <c r="EH58" i="1" s="1"/>
  <c r="AB30" i="4"/>
  <c r="Y30" i="4" s="1"/>
  <c r="AP31" i="4"/>
  <c r="BG30" i="4"/>
  <c r="AL29" i="4"/>
  <c r="P29" i="4"/>
  <c r="R29" i="4" s="1"/>
  <c r="BK30" i="4" s="1"/>
  <c r="V58" i="22" l="1"/>
  <c r="AO59" i="22"/>
  <c r="AK29" i="4"/>
  <c r="B29" i="4" s="1"/>
  <c r="B29" i="1" s="1"/>
  <c r="AF30" i="4"/>
  <c r="E30" i="4" s="1"/>
  <c r="C30" i="4"/>
  <c r="C30" i="1" s="1"/>
  <c r="AD30" i="4"/>
  <c r="AA30" i="4" s="1"/>
  <c r="AR31" i="4"/>
  <c r="AV29" i="4"/>
  <c r="AV30" i="4" s="1"/>
  <c r="W29" i="4"/>
  <c r="X29" i="4" s="1"/>
  <c r="AS59" i="22" l="1"/>
  <c r="BI59" i="22"/>
  <c r="BK59" i="22"/>
  <c r="BM59" i="22"/>
  <c r="AY30" i="4"/>
  <c r="O30" i="4"/>
  <c r="E30" i="1" s="1"/>
  <c r="F29" i="1"/>
  <c r="AN29" i="4"/>
  <c r="AM29" i="4" s="1"/>
  <c r="G29" i="1" s="1"/>
  <c r="S29" i="4"/>
  <c r="BP59" i="22" l="1"/>
  <c r="AX59" i="22"/>
  <c r="AJ59" i="22" s="1"/>
  <c r="Q59" i="22" s="1"/>
  <c r="AL59" i="22" s="1"/>
  <c r="BO59" i="22"/>
  <c r="AG59" i="22"/>
  <c r="BN59" i="22"/>
  <c r="AE59" i="22"/>
  <c r="T29" i="4"/>
  <c r="U29" i="4" s="1"/>
  <c r="I29" i="1" s="1"/>
  <c r="CI29" i="1" s="1"/>
  <c r="CV29" i="1" s="1" a="1"/>
  <c r="CV29" i="1" s="1"/>
  <c r="CV28" i="1" s="1"/>
  <c r="H29" i="1"/>
  <c r="AW29" i="4"/>
  <c r="AI59" i="22" l="1"/>
  <c r="D59" i="22"/>
  <c r="I59" i="22"/>
  <c r="K59" i="22" s="1"/>
  <c r="BJ60" i="22" s="1"/>
  <c r="CU29" i="1" a="1"/>
  <c r="CU29" i="1" s="1"/>
  <c r="CU28" i="1" s="1"/>
  <c r="CT29" i="1" a="1"/>
  <c r="CT29" i="1" s="1"/>
  <c r="CT28" i="1" s="1"/>
  <c r="CS29" i="1" a="1"/>
  <c r="CS29" i="1" s="1"/>
  <c r="CP29" i="1"/>
  <c r="V29" i="4"/>
  <c r="AO30" i="4"/>
  <c r="BL30" i="4" s="1"/>
  <c r="EC29" i="1"/>
  <c r="AQ63" i="22" l="1"/>
  <c r="AC61" i="22"/>
  <c r="AC60" i="22"/>
  <c r="Z60" i="22" s="1"/>
  <c r="AQ62" i="22"/>
  <c r="AQ61" i="22"/>
  <c r="AU59" i="22"/>
  <c r="AU60" i="22" s="1"/>
  <c r="F59" i="22"/>
  <c r="P59" i="22"/>
  <c r="R59" i="22" s="1"/>
  <c r="BL60" i="22" s="1"/>
  <c r="BH30" i="4"/>
  <c r="BJ30" i="4"/>
  <c r="AU30" i="4"/>
  <c r="T30" i="4"/>
  <c r="AS30" i="4"/>
  <c r="AK59" i="22" l="1"/>
  <c r="B59" i="22" s="1"/>
  <c r="BN59" i="1" s="1"/>
  <c r="AP63" i="22"/>
  <c r="AB61" i="22"/>
  <c r="AP62" i="22"/>
  <c r="AB60" i="22"/>
  <c r="Y60" i="22" s="1"/>
  <c r="AP61" i="22"/>
  <c r="BH60" i="22"/>
  <c r="W59" i="22"/>
  <c r="X59" i="22" s="1"/>
  <c r="H60" i="22"/>
  <c r="BP60" i="1" s="1"/>
  <c r="AH60" i="22"/>
  <c r="J60" i="22" s="1"/>
  <c r="AD61" i="22"/>
  <c r="AR63" i="22"/>
  <c r="AR62" i="22"/>
  <c r="AD60" i="22"/>
  <c r="AA60" i="22" s="1"/>
  <c r="AR61" i="22"/>
  <c r="AV59" i="22"/>
  <c r="AV60" i="22" s="1"/>
  <c r="Z61" i="22"/>
  <c r="AX30" i="4"/>
  <c r="BO30" i="4"/>
  <c r="BN30" i="4"/>
  <c r="AH30" i="4"/>
  <c r="AE30" i="4"/>
  <c r="BM30" i="4"/>
  <c r="CS27" i="1"/>
  <c r="CT27" i="1"/>
  <c r="CU27" i="1"/>
  <c r="CR29" i="1"/>
  <c r="CR27" i="1"/>
  <c r="CR25" i="1"/>
  <c r="CR26" i="1"/>
  <c r="CR28" i="1"/>
  <c r="CV27" i="1"/>
  <c r="CS28" i="1"/>
  <c r="H61" i="22" l="1"/>
  <c r="BP61" i="1" s="1"/>
  <c r="AH61" i="22"/>
  <c r="J61" i="22" s="1"/>
  <c r="AA61" i="22"/>
  <c r="AA62" i="22" s="1"/>
  <c r="AN59" i="22"/>
  <c r="AM59" i="22" s="1"/>
  <c r="BS59" i="1" s="1"/>
  <c r="BR59" i="1"/>
  <c r="S59" i="22"/>
  <c r="Z62" i="22"/>
  <c r="AF60" i="22"/>
  <c r="E60" i="22" s="1"/>
  <c r="C60" i="22"/>
  <c r="BO60" i="1" s="1"/>
  <c r="AY60" i="22"/>
  <c r="O60" i="22"/>
  <c r="BQ60" i="1" s="1"/>
  <c r="Y61" i="22"/>
  <c r="CX28" i="1" a="1"/>
  <c r="CX28" i="1" s="1"/>
  <c r="CY28" i="1" a="1"/>
  <c r="CY28" i="1" s="1"/>
  <c r="CZ28" i="1" a="1"/>
  <c r="CZ28" i="1" s="1"/>
  <c r="CW28" i="1" a="1"/>
  <c r="CW28" i="1" s="1"/>
  <c r="CW27" i="1"/>
  <c r="CW26" i="1" s="1"/>
  <c r="D30" i="4"/>
  <c r="F30" i="4" s="1"/>
  <c r="AI30" i="4"/>
  <c r="AJ30" i="4"/>
  <c r="Q30" i="4" s="1"/>
  <c r="J30" i="4"/>
  <c r="BI31" i="4"/>
  <c r="O61" i="22" l="1"/>
  <c r="BQ61" i="1" s="1"/>
  <c r="BG31" i="4"/>
  <c r="AG62" i="22"/>
  <c r="AY62" i="22"/>
  <c r="AY61" i="22"/>
  <c r="C61" i="22"/>
  <c r="BO61" i="1" s="1"/>
  <c r="AF61" i="22"/>
  <c r="O62" i="22"/>
  <c r="BQ62" i="1" s="1"/>
  <c r="Y62" i="22"/>
  <c r="Z63" i="22"/>
  <c r="H62" i="22"/>
  <c r="BP62" i="1" s="1"/>
  <c r="BT59" i="1"/>
  <c r="AW59" i="22"/>
  <c r="T59" i="22"/>
  <c r="U59" i="22" s="1"/>
  <c r="AA63" i="22"/>
  <c r="CW29" i="1"/>
  <c r="CP30" i="1" s="1"/>
  <c r="CP31" i="1" s="1"/>
  <c r="CP32" i="1" s="1"/>
  <c r="CP33" i="1" s="1"/>
  <c r="CW25" i="1"/>
  <c r="DA29" i="1"/>
  <c r="AK30" i="1" s="1"/>
  <c r="AB31" i="4"/>
  <c r="Y31" i="4" s="1"/>
  <c r="C31" i="4" s="1"/>
  <c r="C31" i="1" s="1"/>
  <c r="AP32" i="4"/>
  <c r="AL30" i="4"/>
  <c r="P30" i="4"/>
  <c r="AG31" i="4"/>
  <c r="Z64" i="22" l="1"/>
  <c r="Z65" i="22" s="1"/>
  <c r="AG63" i="22"/>
  <c r="AY63" i="22"/>
  <c r="I62" i="22"/>
  <c r="AE62" i="22"/>
  <c r="E61" i="22"/>
  <c r="AA64" i="22"/>
  <c r="BU59" i="1"/>
  <c r="V59" i="22"/>
  <c r="AO60" i="22"/>
  <c r="H63" i="22"/>
  <c r="BP63" i="1" s="1"/>
  <c r="Y63" i="22"/>
  <c r="C62" i="22"/>
  <c r="BO62" i="1" s="1"/>
  <c r="O63" i="22"/>
  <c r="BQ63" i="1" s="1"/>
  <c r="AF31" i="4"/>
  <c r="E31" i="4" s="1"/>
  <c r="AK30" i="4"/>
  <c r="B30" i="4" s="1"/>
  <c r="R30" i="4"/>
  <c r="DB29" i="1"/>
  <c r="DB32" i="1"/>
  <c r="DB30" i="1"/>
  <c r="DB33" i="1"/>
  <c r="DB31" i="1"/>
  <c r="I31" i="4"/>
  <c r="AM34" i="1" a="1"/>
  <c r="AM33" i="1" a="1"/>
  <c r="AM32" i="1" a="1"/>
  <c r="AM30" i="1" a="1"/>
  <c r="AH65" i="22" l="1"/>
  <c r="J65" i="22" s="1"/>
  <c r="AA65" i="22"/>
  <c r="AA66" i="22" s="1"/>
  <c r="AY64" i="22"/>
  <c r="H64" i="22"/>
  <c r="BP64" i="1" s="1"/>
  <c r="AG64" i="22"/>
  <c r="Y64" i="22"/>
  <c r="Y65" i="22" s="1"/>
  <c r="AE63" i="22"/>
  <c r="I63" i="22"/>
  <c r="D62" i="22"/>
  <c r="EH59" i="1"/>
  <c r="CN59" i="1"/>
  <c r="C63" i="22"/>
  <c r="BO63" i="1" s="1"/>
  <c r="Z66" i="22"/>
  <c r="H65" i="22"/>
  <c r="BP65" i="1" s="1"/>
  <c r="T60" i="22"/>
  <c r="BI60" i="22"/>
  <c r="BK60" i="22"/>
  <c r="BM60" i="22"/>
  <c r="AS60" i="22"/>
  <c r="O64" i="22"/>
  <c r="BQ64" i="1" s="1"/>
  <c r="AD31" i="4"/>
  <c r="AA31" i="4" s="1"/>
  <c r="AR32" i="4"/>
  <c r="W30" i="4"/>
  <c r="X30" i="4" s="1"/>
  <c r="BK31" i="4"/>
  <c r="B30" i="1"/>
  <c r="AM34" i="1"/>
  <c r="AM33" i="1"/>
  <c r="AN33" i="1" s="1"/>
  <c r="AM32" i="1"/>
  <c r="AN32" i="1" s="1"/>
  <c r="AL30" i="1"/>
  <c r="AM30" i="1"/>
  <c r="AM31" i="1" a="1"/>
  <c r="O65" i="22" l="1"/>
  <c r="BQ65" i="1" s="1"/>
  <c r="Z67" i="22"/>
  <c r="Z68" i="22" s="1"/>
  <c r="AH66" i="22"/>
  <c r="J66" i="22" s="1"/>
  <c r="AY66" i="22"/>
  <c r="AF65" i="22"/>
  <c r="AY65" i="22"/>
  <c r="AE64" i="22"/>
  <c r="I64" i="22"/>
  <c r="C64" i="22"/>
  <c r="BO64" i="1" s="1"/>
  <c r="D63" i="22"/>
  <c r="O66" i="22"/>
  <c r="BQ66" i="1" s="1"/>
  <c r="C65" i="22"/>
  <c r="BO65" i="1" s="1"/>
  <c r="AA67" i="22"/>
  <c r="BP60" i="22"/>
  <c r="W60" i="22" s="1"/>
  <c r="X60" i="22" s="1"/>
  <c r="AX60" i="22"/>
  <c r="AJ60" i="22" s="1"/>
  <c r="Q60" i="22" s="1"/>
  <c r="AL60" i="22" s="1"/>
  <c r="H66" i="22"/>
  <c r="BP66" i="1" s="1"/>
  <c r="BO60" i="22"/>
  <c r="AG60" i="22"/>
  <c r="Y66" i="22"/>
  <c r="BN60" i="22"/>
  <c r="AE60" i="22"/>
  <c r="AN30" i="4"/>
  <c r="AM30" i="4" s="1"/>
  <c r="G30" i="1" s="1"/>
  <c r="F30" i="1"/>
  <c r="S30" i="4"/>
  <c r="O31" i="4"/>
  <c r="E31" i="1" s="1"/>
  <c r="AY31" i="4"/>
  <c r="AN34" i="1"/>
  <c r="AM31" i="1"/>
  <c r="AN30" i="1"/>
  <c r="AG68" i="22" l="1"/>
  <c r="AA68" i="22"/>
  <c r="AA69" i="22" s="1"/>
  <c r="AX67" i="22"/>
  <c r="H67" i="22"/>
  <c r="BP67" i="1" s="1"/>
  <c r="AG67" i="22"/>
  <c r="C66" i="22"/>
  <c r="BO66" i="1" s="1"/>
  <c r="AE66" i="22"/>
  <c r="E65" i="22"/>
  <c r="D64" i="22"/>
  <c r="AN60" i="22"/>
  <c r="AM60" i="22" s="1"/>
  <c r="BS60" i="1" s="1"/>
  <c r="BR60" i="1"/>
  <c r="S60" i="22"/>
  <c r="I60" i="22"/>
  <c r="BJ61" i="22"/>
  <c r="Z69" i="22"/>
  <c r="H68" i="22"/>
  <c r="BP68" i="1" s="1"/>
  <c r="Y67" i="22"/>
  <c r="D60" i="22"/>
  <c r="BH61" i="22"/>
  <c r="AI60" i="22"/>
  <c r="O67" i="22"/>
  <c r="BQ67" i="1" s="1"/>
  <c r="H30" i="1"/>
  <c r="AW30" i="4"/>
  <c r="U30" i="4"/>
  <c r="I30" i="1" s="1"/>
  <c r="EC30" i="1" s="1"/>
  <c r="AN31" i="1"/>
  <c r="CF31" i="1" s="1"/>
  <c r="AP30" i="1"/>
  <c r="DE30" i="1" s="1"/>
  <c r="CF32" i="1" l="1"/>
  <c r="Z70" i="22"/>
  <c r="AH69" i="22"/>
  <c r="J69" i="22" s="1"/>
  <c r="O69" i="22"/>
  <c r="BQ69" i="1" s="1"/>
  <c r="AY69" i="22"/>
  <c r="O68" i="22"/>
  <c r="BQ68" i="1" s="1"/>
  <c r="AX68" i="22"/>
  <c r="I68" i="22"/>
  <c r="I67" i="22"/>
  <c r="AF67" i="22"/>
  <c r="D66" i="22"/>
  <c r="BT60" i="1"/>
  <c r="AW60" i="22"/>
  <c r="U60" i="22"/>
  <c r="Y68" i="22"/>
  <c r="C67" i="22"/>
  <c r="BO67" i="1" s="1"/>
  <c r="P60" i="22"/>
  <c r="AK60" i="22" s="1"/>
  <c r="B60" i="22" s="1"/>
  <c r="BN60" i="1" s="1"/>
  <c r="BL61" i="22"/>
  <c r="H69" i="22"/>
  <c r="BP69" i="1" s="1"/>
  <c r="AA70" i="22"/>
  <c r="AO31" i="4"/>
  <c r="V30" i="4"/>
  <c r="AP31" i="1"/>
  <c r="K31" i="4"/>
  <c r="H70" i="22" l="1"/>
  <c r="BP70" i="1" s="1"/>
  <c r="AG70" i="22"/>
  <c r="O70" i="22"/>
  <c r="BQ70" i="1" s="1"/>
  <c r="AY70" i="22"/>
  <c r="Z71" i="22"/>
  <c r="Y69" i="22"/>
  <c r="C69" i="22" s="1"/>
  <c r="BO69" i="1" s="1"/>
  <c r="AF68" i="22"/>
  <c r="E67" i="22"/>
  <c r="AA71" i="22"/>
  <c r="BU60" i="1"/>
  <c r="EH60" i="1" s="1"/>
  <c r="V60" i="22"/>
  <c r="AO61" i="22"/>
  <c r="C68" i="22"/>
  <c r="BO68" i="1" s="1"/>
  <c r="BL31" i="4"/>
  <c r="AS31" i="4"/>
  <c r="BJ31" i="4"/>
  <c r="BH31" i="4"/>
  <c r="DE31" i="1"/>
  <c r="AP32" i="1"/>
  <c r="AC32" i="4"/>
  <c r="Z32" i="4" s="1"/>
  <c r="AQ33" i="4"/>
  <c r="Y70" i="22" l="1"/>
  <c r="C70" i="22" s="1"/>
  <c r="BO70" i="1" s="1"/>
  <c r="H71" i="22"/>
  <c r="BP71" i="1" s="1"/>
  <c r="AG71" i="22"/>
  <c r="AA72" i="22"/>
  <c r="O72" i="22" s="1"/>
  <c r="BQ72" i="1" s="1"/>
  <c r="AY71" i="22"/>
  <c r="Z72" i="22"/>
  <c r="I70" i="22"/>
  <c r="AF70" i="22"/>
  <c r="AF69" i="22"/>
  <c r="E68" i="22"/>
  <c r="O71" i="22"/>
  <c r="BQ71" i="1" s="1"/>
  <c r="AS61" i="22"/>
  <c r="BI61" i="22"/>
  <c r="BK61" i="22"/>
  <c r="BM61" i="22"/>
  <c r="BM31" i="4"/>
  <c r="AE31" i="4"/>
  <c r="BN31" i="4"/>
  <c r="AH31" i="4"/>
  <c r="BO31" i="4"/>
  <c r="AX31" i="4"/>
  <c r="AU31" i="4"/>
  <c r="DE32" i="1"/>
  <c r="AP33" i="1"/>
  <c r="H32" i="4"/>
  <c r="D32" i="1" s="1"/>
  <c r="Y71" i="22" l="1"/>
  <c r="Y72" i="22" s="1"/>
  <c r="C72" i="22" s="1"/>
  <c r="BO72" i="1" s="1"/>
  <c r="Z73" i="22"/>
  <c r="Z74" i="22" s="1"/>
  <c r="AH72" i="22"/>
  <c r="J72" i="22" s="1"/>
  <c r="AF72" i="22"/>
  <c r="AA73" i="22"/>
  <c r="AY72" i="22"/>
  <c r="H72" i="22"/>
  <c r="BP72" i="1" s="1"/>
  <c r="I71" i="22"/>
  <c r="AE71" i="22"/>
  <c r="E70" i="22"/>
  <c r="E69" i="22"/>
  <c r="AX61" i="22"/>
  <c r="AJ61" i="22" s="1"/>
  <c r="Q61" i="22" s="1"/>
  <c r="AL61" i="22" s="1"/>
  <c r="BP61" i="22"/>
  <c r="W61" i="22" s="1"/>
  <c r="X61" i="22" s="1"/>
  <c r="AG61" i="22"/>
  <c r="BO61" i="22"/>
  <c r="AE61" i="22"/>
  <c r="BN61" i="22"/>
  <c r="AV61" i="22"/>
  <c r="AU61" i="22"/>
  <c r="J31" i="4"/>
  <c r="AJ31" i="4"/>
  <c r="Q31" i="4" s="1"/>
  <c r="BI32" i="4"/>
  <c r="AI31" i="4"/>
  <c r="D31" i="4"/>
  <c r="DE33" i="1"/>
  <c r="AP34" i="1"/>
  <c r="Y73" i="22" l="1"/>
  <c r="C73" i="22" s="1"/>
  <c r="BO73" i="1" s="1"/>
  <c r="C71" i="22"/>
  <c r="BO71" i="1" s="1"/>
  <c r="H74" i="22"/>
  <c r="BP74" i="1" s="1"/>
  <c r="AG74" i="22"/>
  <c r="Z75" i="22"/>
  <c r="Z76" i="22" s="1"/>
  <c r="AA74" i="22"/>
  <c r="H73" i="22"/>
  <c r="BP73" i="1" s="1"/>
  <c r="AH73" i="22"/>
  <c r="J73" i="22" s="1"/>
  <c r="E72" i="22"/>
  <c r="O73" i="22"/>
  <c r="BQ73" i="1" s="1"/>
  <c r="D71" i="22"/>
  <c r="AN61" i="22"/>
  <c r="AM61" i="22" s="1"/>
  <c r="BS61" i="1" s="1"/>
  <c r="BR61" i="1"/>
  <c r="S61" i="22"/>
  <c r="AI61" i="22"/>
  <c r="D61" i="22"/>
  <c r="BH62" i="22"/>
  <c r="I61" i="22"/>
  <c r="BJ62" i="22"/>
  <c r="P31" i="4"/>
  <c r="R31" i="4" s="1"/>
  <c r="BK32" i="4" s="1"/>
  <c r="F31" i="4"/>
  <c r="AT31" i="4" s="1"/>
  <c r="AL31" i="4"/>
  <c r="DE34" i="1"/>
  <c r="Y74" i="22" l="1"/>
  <c r="C74" i="22" s="1"/>
  <c r="BO74" i="1" s="1"/>
  <c r="AK31" i="4"/>
  <c r="B31" i="4" s="1"/>
  <c r="B31" i="1" s="1"/>
  <c r="AG76" i="22"/>
  <c r="H75" i="22"/>
  <c r="BP75" i="1" s="1"/>
  <c r="AG75" i="22"/>
  <c r="AA75" i="22"/>
  <c r="AX74" i="22"/>
  <c r="AE74" i="22"/>
  <c r="I74" i="22"/>
  <c r="O74" i="22"/>
  <c r="BQ74" i="1" s="1"/>
  <c r="BT61" i="1"/>
  <c r="AW61" i="22"/>
  <c r="P61" i="22"/>
  <c r="AK61" i="22" s="1"/>
  <c r="B61" i="22" s="1"/>
  <c r="BN61" i="1" s="1"/>
  <c r="BL62" i="22"/>
  <c r="Z77" i="22"/>
  <c r="H76" i="22"/>
  <c r="BP76" i="1" s="1"/>
  <c r="AB32" i="4"/>
  <c r="Y32" i="4" s="1"/>
  <c r="AP33" i="4"/>
  <c r="BG32" i="4"/>
  <c r="AD32" i="4"/>
  <c r="AA32" i="4" s="1"/>
  <c r="AR33" i="4"/>
  <c r="AV31" i="4"/>
  <c r="W31" i="4"/>
  <c r="X31" i="4" s="1"/>
  <c r="Y75" i="22" l="1"/>
  <c r="Y76" i="22" s="1"/>
  <c r="AH77" i="22"/>
  <c r="J77" i="22" s="1"/>
  <c r="I76" i="22"/>
  <c r="O75" i="22"/>
  <c r="BQ75" i="1" s="1"/>
  <c r="AX75" i="22"/>
  <c r="I75" i="22"/>
  <c r="AF75" i="22"/>
  <c r="D74" i="22"/>
  <c r="AA76" i="22"/>
  <c r="V61" i="22"/>
  <c r="AO62" i="22"/>
  <c r="T61" i="22"/>
  <c r="U61" i="22" s="1"/>
  <c r="Z78" i="22"/>
  <c r="H77" i="22"/>
  <c r="BP77" i="1" s="1"/>
  <c r="O32" i="4"/>
  <c r="E32" i="1" s="1"/>
  <c r="C32" i="4"/>
  <c r="C32" i="1" s="1"/>
  <c r="F31" i="1"/>
  <c r="AN31" i="4"/>
  <c r="AM31" i="4" s="1"/>
  <c r="G31" i="1" s="1"/>
  <c r="S31" i="4"/>
  <c r="C75" i="22" l="1"/>
  <c r="BO75" i="1" s="1"/>
  <c r="Z79" i="22"/>
  <c r="Z80" i="22" s="1"/>
  <c r="AH78" i="22"/>
  <c r="J78" i="22" s="1"/>
  <c r="C76" i="22"/>
  <c r="BO76" i="1" s="1"/>
  <c r="AF76" i="22"/>
  <c r="Y77" i="22"/>
  <c r="Y78" i="22" s="1"/>
  <c r="O76" i="22"/>
  <c r="BQ76" i="1" s="1"/>
  <c r="AY76" i="22"/>
  <c r="E75" i="22"/>
  <c r="AA77" i="22"/>
  <c r="BU61" i="1"/>
  <c r="EH61" i="1" s="1"/>
  <c r="AS62" i="22"/>
  <c r="BK62" i="22"/>
  <c r="BI62" i="22"/>
  <c r="BM62" i="22"/>
  <c r="H78" i="22"/>
  <c r="BP78" i="1" s="1"/>
  <c r="H31" i="1"/>
  <c r="AW31" i="4"/>
  <c r="AG80" i="22" l="1"/>
  <c r="H79" i="22"/>
  <c r="BP79" i="1" s="1"/>
  <c r="AG79" i="22"/>
  <c r="Y79" i="22"/>
  <c r="Y80" i="22" s="1"/>
  <c r="AF78" i="22"/>
  <c r="AA78" i="22"/>
  <c r="AY77" i="22"/>
  <c r="C77" i="22"/>
  <c r="BO77" i="1" s="1"/>
  <c r="AF77" i="22"/>
  <c r="E76" i="22"/>
  <c r="O77" i="22"/>
  <c r="BQ77" i="1" s="1"/>
  <c r="BO62" i="22"/>
  <c r="AH62" i="22"/>
  <c r="BP62" i="22"/>
  <c r="W62" i="22" s="1"/>
  <c r="X62" i="22" s="1"/>
  <c r="AX62" i="22"/>
  <c r="AU62" i="22"/>
  <c r="AV62" i="22"/>
  <c r="BN62" i="22"/>
  <c r="AF62" i="22"/>
  <c r="C78" i="22"/>
  <c r="BO78" i="1" s="1"/>
  <c r="Z81" i="22"/>
  <c r="H80" i="22"/>
  <c r="BP80" i="1" s="1"/>
  <c r="F32" i="4"/>
  <c r="T31" i="4"/>
  <c r="U31" i="4" s="1"/>
  <c r="I31" i="1" s="1"/>
  <c r="EC31" i="1" s="1"/>
  <c r="AO32" i="4"/>
  <c r="V31" i="4"/>
  <c r="Z82" i="22" l="1"/>
  <c r="Z83" i="22" s="1"/>
  <c r="AG81" i="22"/>
  <c r="C80" i="22"/>
  <c r="BO80" i="1" s="1"/>
  <c r="AF80" i="22"/>
  <c r="I80" i="22"/>
  <c r="AF79" i="22"/>
  <c r="I79" i="22"/>
  <c r="C79" i="22"/>
  <c r="BO79" i="1" s="1"/>
  <c r="O78" i="22"/>
  <c r="BQ78" i="1" s="1"/>
  <c r="AY78" i="22"/>
  <c r="E78" i="22"/>
  <c r="AA79" i="22"/>
  <c r="E77" i="22"/>
  <c r="AN62" i="22"/>
  <c r="AM62" i="22" s="1"/>
  <c r="BS62" i="1" s="1"/>
  <c r="BR62" i="1"/>
  <c r="S62" i="22"/>
  <c r="AU63" i="22"/>
  <c r="J62" i="22"/>
  <c r="BJ63" i="22"/>
  <c r="AI62" i="22"/>
  <c r="AJ62" i="22"/>
  <c r="Q62" i="22" s="1"/>
  <c r="E62" i="22"/>
  <c r="BH63" i="22"/>
  <c r="H81" i="22"/>
  <c r="BP81" i="1" s="1"/>
  <c r="Y81" i="22"/>
  <c r="BL32" i="4"/>
  <c r="AY32" i="4" s="1"/>
  <c r="BH32" i="4"/>
  <c r="AF32" i="4" s="1"/>
  <c r="E32" i="4" s="1"/>
  <c r="BJ32" i="4"/>
  <c r="AG32" i="4" s="1"/>
  <c r="I32" i="4" s="1"/>
  <c r="AS32" i="4"/>
  <c r="AP34" i="4"/>
  <c r="AB33" i="4"/>
  <c r="Y33" i="4" s="1"/>
  <c r="AT32" i="4" l="1"/>
  <c r="AG83" i="22"/>
  <c r="H82" i="22"/>
  <c r="BP82" i="1" s="1"/>
  <c r="AH82" i="22"/>
  <c r="J82" i="22" s="1"/>
  <c r="AF81" i="22"/>
  <c r="I81" i="22"/>
  <c r="E80" i="22"/>
  <c r="E79" i="22"/>
  <c r="O79" i="22"/>
  <c r="BQ79" i="1" s="1"/>
  <c r="AY79" i="22"/>
  <c r="AA80" i="22"/>
  <c r="O80" i="22" s="1"/>
  <c r="BQ80" i="1" s="1"/>
  <c r="BT62" i="1"/>
  <c r="AW62" i="22"/>
  <c r="AL62" i="22"/>
  <c r="P62" i="22"/>
  <c r="AK62" i="22" s="1"/>
  <c r="B62" i="22" s="1"/>
  <c r="BN62" i="1" s="1"/>
  <c r="BL63" i="22"/>
  <c r="Y82" i="22"/>
  <c r="C81" i="22"/>
  <c r="BO81" i="1" s="1"/>
  <c r="Z84" i="22"/>
  <c r="H83" i="22"/>
  <c r="BP83" i="1" s="1"/>
  <c r="C33" i="4"/>
  <c r="C33" i="1" s="1"/>
  <c r="AE33" i="4"/>
  <c r="D33" i="4" s="1"/>
  <c r="AH32" i="4"/>
  <c r="BN32" i="4"/>
  <c r="AE32" i="4"/>
  <c r="BM32" i="4"/>
  <c r="AX32" i="4"/>
  <c r="BO32" i="4"/>
  <c r="Z85" i="22" l="1"/>
  <c r="Z86" i="22" s="1"/>
  <c r="AG84" i="22"/>
  <c r="I83" i="22"/>
  <c r="Y83" i="22"/>
  <c r="Y84" i="22" s="1"/>
  <c r="AF82" i="22"/>
  <c r="E81" i="22"/>
  <c r="AA81" i="22"/>
  <c r="O81" i="22" s="1"/>
  <c r="BQ81" i="1" s="1"/>
  <c r="AY80" i="22"/>
  <c r="V62" i="22"/>
  <c r="AO63" i="22"/>
  <c r="BM63" i="22" s="1"/>
  <c r="T62" i="22"/>
  <c r="U62" i="22" s="1"/>
  <c r="H84" i="22"/>
  <c r="BP84" i="1" s="1"/>
  <c r="C82" i="22"/>
  <c r="BO82" i="1" s="1"/>
  <c r="D32" i="4"/>
  <c r="AI32" i="4"/>
  <c r="P32" i="4" s="1"/>
  <c r="BG33" i="4"/>
  <c r="J32" i="4"/>
  <c r="AJ32" i="4"/>
  <c r="Q32" i="4" s="1"/>
  <c r="R32" i="4" s="1"/>
  <c r="AV32" i="4" s="1"/>
  <c r="AH86" i="22" l="1"/>
  <c r="J86" i="22" s="1"/>
  <c r="H85" i="22"/>
  <c r="BP85" i="1" s="1"/>
  <c r="AH85" i="22"/>
  <c r="J85" i="22" s="1"/>
  <c r="AE84" i="22"/>
  <c r="I84" i="22"/>
  <c r="C83" i="22"/>
  <c r="BO83" i="1" s="1"/>
  <c r="AF83" i="22"/>
  <c r="E82" i="22"/>
  <c r="AA82" i="22"/>
  <c r="AA83" i="22" s="1"/>
  <c r="AY81" i="22"/>
  <c r="BP63" i="22"/>
  <c r="W63" i="22" s="1"/>
  <c r="X63" i="22" s="1"/>
  <c r="AX63" i="22"/>
  <c r="BU62" i="1"/>
  <c r="EH62" i="1" s="1"/>
  <c r="AS63" i="22"/>
  <c r="AV63" i="22"/>
  <c r="BK63" i="22"/>
  <c r="BI63" i="22"/>
  <c r="C84" i="22"/>
  <c r="BO84" i="1" s="1"/>
  <c r="Z87" i="22"/>
  <c r="H86" i="22"/>
  <c r="BP86" i="1" s="1"/>
  <c r="Y85" i="22"/>
  <c r="BK33" i="4"/>
  <c r="AD33" i="4"/>
  <c r="AA33" i="4" s="1"/>
  <c r="AR34" i="4"/>
  <c r="K32" i="4"/>
  <c r="AL32" i="4"/>
  <c r="AK32" i="4"/>
  <c r="H87" i="22" l="1"/>
  <c r="BP87" i="1" s="1"/>
  <c r="AH87" i="22"/>
  <c r="J87" i="22" s="1"/>
  <c r="C85" i="22"/>
  <c r="BO85" i="1" s="1"/>
  <c r="AF85" i="22"/>
  <c r="D84" i="22"/>
  <c r="O83" i="22"/>
  <c r="BQ83" i="1" s="1"/>
  <c r="AY83" i="22"/>
  <c r="E83" i="22"/>
  <c r="O82" i="22"/>
  <c r="BQ82" i="1" s="1"/>
  <c r="AY82" i="22"/>
  <c r="AA84" i="22"/>
  <c r="AN63" i="22"/>
  <c r="AM63" i="22" s="1"/>
  <c r="BS63" i="1" s="1"/>
  <c r="BR63" i="1"/>
  <c r="S63" i="22"/>
  <c r="BN63" i="22"/>
  <c r="AF63" i="22"/>
  <c r="BO63" i="22"/>
  <c r="AH63" i="22"/>
  <c r="Y86" i="22"/>
  <c r="Z88" i="22"/>
  <c r="AU32" i="4"/>
  <c r="AQ34" i="4"/>
  <c r="AC33" i="4"/>
  <c r="Z33" i="4" s="1"/>
  <c r="BI33" i="4"/>
  <c r="B32" i="4"/>
  <c r="B32" i="1" s="1"/>
  <c r="W32" i="4"/>
  <c r="X32" i="4" s="1"/>
  <c r="O33" i="4"/>
  <c r="E33" i="1" s="1"/>
  <c r="AX33" i="4"/>
  <c r="AG88" i="22" l="1"/>
  <c r="AE86" i="22"/>
  <c r="E85" i="22"/>
  <c r="AA85" i="22"/>
  <c r="AA86" i="22" s="1"/>
  <c r="AY84" i="22"/>
  <c r="O84" i="22"/>
  <c r="BQ84" i="1" s="1"/>
  <c r="BT63" i="1"/>
  <c r="AW63" i="22"/>
  <c r="AJ63" i="22"/>
  <c r="Q63" i="22" s="1"/>
  <c r="E63" i="22"/>
  <c r="BH64" i="22"/>
  <c r="J63" i="22"/>
  <c r="BJ64" i="22"/>
  <c r="AI63" i="22"/>
  <c r="Y87" i="22"/>
  <c r="C86" i="22"/>
  <c r="BO86" i="1" s="1"/>
  <c r="Z89" i="22"/>
  <c r="H88" i="22"/>
  <c r="BP88" i="1" s="1"/>
  <c r="F32" i="1"/>
  <c r="AN32" i="4"/>
  <c r="AM32" i="4" s="1"/>
  <c r="G32" i="1" s="1"/>
  <c r="S32" i="4"/>
  <c r="H33" i="4"/>
  <c r="D33" i="1" s="1"/>
  <c r="Z90" i="22" l="1"/>
  <c r="AG89" i="22"/>
  <c r="I88" i="22"/>
  <c r="C87" i="22"/>
  <c r="BO87" i="1" s="1"/>
  <c r="AE87" i="22"/>
  <c r="AA87" i="22"/>
  <c r="O87" i="22" s="1"/>
  <c r="BQ87" i="1" s="1"/>
  <c r="AY86" i="22"/>
  <c r="D86" i="22"/>
  <c r="O85" i="22"/>
  <c r="BQ85" i="1" s="1"/>
  <c r="AY85" i="22"/>
  <c r="O86" i="22"/>
  <c r="BQ86" i="1" s="1"/>
  <c r="V63" i="22"/>
  <c r="AO64" i="22"/>
  <c r="BK64" i="22" s="1"/>
  <c r="T63" i="22"/>
  <c r="U63" i="22" s="1"/>
  <c r="P63" i="22"/>
  <c r="AK63" i="22" s="1"/>
  <c r="BL64" i="22"/>
  <c r="AL63" i="22"/>
  <c r="Y88" i="22"/>
  <c r="H89" i="22"/>
  <c r="BP89" i="1" s="1"/>
  <c r="AW32" i="4"/>
  <c r="H32" i="1"/>
  <c r="H90" i="22" l="1"/>
  <c r="BP90" i="1" s="1"/>
  <c r="AG90" i="22"/>
  <c r="I89" i="22"/>
  <c r="Z91" i="22"/>
  <c r="AE88" i="22"/>
  <c r="AX87" i="22"/>
  <c r="D87" i="22"/>
  <c r="AA88" i="22"/>
  <c r="AH64" i="22"/>
  <c r="BO64" i="22"/>
  <c r="BU63" i="1"/>
  <c r="EH63" i="1" s="1"/>
  <c r="AS64" i="22"/>
  <c r="AU64" i="22"/>
  <c r="BM64" i="22"/>
  <c r="AX64" i="22" s="1"/>
  <c r="BI64" i="22"/>
  <c r="B63" i="22"/>
  <c r="BN63" i="1" s="1"/>
  <c r="Y89" i="22"/>
  <c r="C88" i="22"/>
  <c r="BO88" i="1" s="1"/>
  <c r="T32" i="4"/>
  <c r="U32" i="4" s="1"/>
  <c r="I32" i="1" s="1"/>
  <c r="EC32" i="1" s="1"/>
  <c r="V32" i="4"/>
  <c r="AO33" i="4"/>
  <c r="Z92" i="22" l="1"/>
  <c r="Z93" i="22" s="1"/>
  <c r="AG91" i="22"/>
  <c r="I90" i="22"/>
  <c r="AE89" i="22"/>
  <c r="H91" i="22"/>
  <c r="BP91" i="1" s="1"/>
  <c r="O88" i="22"/>
  <c r="BQ88" i="1" s="1"/>
  <c r="AX88" i="22"/>
  <c r="D88" i="22"/>
  <c r="AA89" i="22"/>
  <c r="AV64" i="22"/>
  <c r="BP64" i="22"/>
  <c r="W64" i="22" s="1"/>
  <c r="X64" i="22" s="1"/>
  <c r="BN64" i="22"/>
  <c r="AF64" i="22"/>
  <c r="J64" i="22"/>
  <c r="L64" i="22"/>
  <c r="BJ65" i="22"/>
  <c r="AI64" i="22"/>
  <c r="C89" i="22"/>
  <c r="BO89" i="1" s="1"/>
  <c r="Y90" i="22"/>
  <c r="BL33" i="4"/>
  <c r="BH33" i="4"/>
  <c r="BJ33" i="4"/>
  <c r="AG33" i="4" s="1"/>
  <c r="I33" i="4" s="1"/>
  <c r="AS33" i="4"/>
  <c r="H93" i="22" l="1"/>
  <c r="BP93" i="1" s="1"/>
  <c r="AG93" i="22"/>
  <c r="H92" i="22"/>
  <c r="BP92" i="1" s="1"/>
  <c r="AG92" i="22"/>
  <c r="I91" i="22"/>
  <c r="AE90" i="22"/>
  <c r="Z94" i="22"/>
  <c r="AA90" i="22"/>
  <c r="O90" i="22" s="1"/>
  <c r="BQ90" i="1" s="1"/>
  <c r="AX89" i="22"/>
  <c r="D89" i="22"/>
  <c r="O89" i="22"/>
  <c r="BQ89" i="1" s="1"/>
  <c r="AN64" i="22"/>
  <c r="AM64" i="22" s="1"/>
  <c r="BS64" i="1" s="1"/>
  <c r="BR64" i="1"/>
  <c r="S64" i="22"/>
  <c r="E64" i="22"/>
  <c r="AJ64" i="22"/>
  <c r="Q64" i="22" s="1"/>
  <c r="BH65" i="22"/>
  <c r="P64" i="22"/>
  <c r="AK64" i="22" s="1"/>
  <c r="B64" i="22" s="1"/>
  <c r="BN64" i="1" s="1"/>
  <c r="C90" i="22"/>
  <c r="BO90" i="1" s="1"/>
  <c r="Y91" i="22"/>
  <c r="AH33" i="4"/>
  <c r="J33" i="4" s="1"/>
  <c r="K33" i="4" s="1"/>
  <c r="BN33" i="4"/>
  <c r="BM33" i="4"/>
  <c r="AF33" i="4"/>
  <c r="BO33" i="4"/>
  <c r="AY33" i="4"/>
  <c r="AL64" i="22" l="1"/>
  <c r="BL65" i="22"/>
  <c r="H94" i="22"/>
  <c r="BP94" i="1" s="1"/>
  <c r="AG94" i="22"/>
  <c r="I93" i="22"/>
  <c r="I92" i="22"/>
  <c r="AE91" i="22"/>
  <c r="AX90" i="22"/>
  <c r="D90" i="22"/>
  <c r="Z95" i="22"/>
  <c r="AA91" i="22"/>
  <c r="AI33" i="4"/>
  <c r="P33" i="4" s="1"/>
  <c r="AK33" i="4" s="1"/>
  <c r="BT64" i="1"/>
  <c r="AW64" i="22"/>
  <c r="T64" i="22" s="1"/>
  <c r="U64" i="22" s="1"/>
  <c r="C91" i="22"/>
  <c r="BO91" i="1" s="1"/>
  <c r="Y92" i="22"/>
  <c r="AJ33" i="4"/>
  <c r="Q33" i="4" s="1"/>
  <c r="R33" i="4" s="1"/>
  <c r="E33" i="4"/>
  <c r="AU33" i="4"/>
  <c r="AU34" i="4" s="1"/>
  <c r="AC34" i="4"/>
  <c r="Z34" i="4" s="1"/>
  <c r="AQ35" i="4"/>
  <c r="BI34" i="4"/>
  <c r="Z96" i="22" l="1"/>
  <c r="Z97" i="22" s="1"/>
  <c r="H97" i="22" s="1"/>
  <c r="BP97" i="1" s="1"/>
  <c r="AG95" i="22"/>
  <c r="I94" i="22"/>
  <c r="AE92" i="22"/>
  <c r="AA92" i="22"/>
  <c r="AA93" i="22" s="1"/>
  <c r="AX91" i="22"/>
  <c r="D91" i="22"/>
  <c r="H95" i="22"/>
  <c r="BP95" i="1" s="1"/>
  <c r="O91" i="22"/>
  <c r="BQ91" i="1" s="1"/>
  <c r="BU64" i="1"/>
  <c r="V64" i="22"/>
  <c r="AO65" i="22"/>
  <c r="C92" i="22"/>
  <c r="BO92" i="1" s="1"/>
  <c r="Y93" i="22"/>
  <c r="H34" i="4"/>
  <c r="D34" i="1" s="1"/>
  <c r="F33" i="4"/>
  <c r="AT33" i="4" s="1"/>
  <c r="AL33" i="4"/>
  <c r="B33" i="4" s="1"/>
  <c r="AV33" i="4"/>
  <c r="AD34" i="4"/>
  <c r="AA34" i="4" s="1"/>
  <c r="AR35" i="4"/>
  <c r="W33" i="4"/>
  <c r="X33" i="4" s="1"/>
  <c r="BK34" i="4"/>
  <c r="Z98" i="22" l="1"/>
  <c r="Z99" i="22" s="1"/>
  <c r="H96" i="22"/>
  <c r="BP96" i="1" s="1"/>
  <c r="I95" i="22"/>
  <c r="C93" i="22"/>
  <c r="BO93" i="1" s="1"/>
  <c r="AE93" i="22"/>
  <c r="O93" i="22"/>
  <c r="BQ93" i="1" s="1"/>
  <c r="AX93" i="22"/>
  <c r="O92" i="22"/>
  <c r="BQ92" i="1" s="1"/>
  <c r="AX92" i="22"/>
  <c r="D92" i="22"/>
  <c r="AA94" i="22"/>
  <c r="AS65" i="22"/>
  <c r="BK65" i="22"/>
  <c r="BM65" i="22"/>
  <c r="BI65" i="22"/>
  <c r="EH64" i="1"/>
  <c r="CN64" i="1"/>
  <c r="Y94" i="22"/>
  <c r="O34" i="4"/>
  <c r="E34" i="1" s="1"/>
  <c r="B33" i="1"/>
  <c r="AP35" i="4"/>
  <c r="AB34" i="4"/>
  <c r="Y34" i="4" s="1"/>
  <c r="BG34" i="4"/>
  <c r="AN33" i="4"/>
  <c r="AM33" i="4" s="1"/>
  <c r="G33" i="1" s="1"/>
  <c r="S33" i="4"/>
  <c r="F33" i="1"/>
  <c r="H98" i="22" l="1"/>
  <c r="BP98" i="1" s="1"/>
  <c r="AE94" i="22"/>
  <c r="AA95" i="22"/>
  <c r="O95" i="22" s="1"/>
  <c r="BQ95" i="1" s="1"/>
  <c r="AX94" i="22"/>
  <c r="D93" i="22"/>
  <c r="O94" i="22"/>
  <c r="BQ94" i="1" s="1"/>
  <c r="BP65" i="22"/>
  <c r="W65" i="22" s="1"/>
  <c r="X65" i="22" s="1"/>
  <c r="AX65" i="22"/>
  <c r="AJ65" i="22" s="1"/>
  <c r="Q65" i="22" s="1"/>
  <c r="AL65" i="22" s="1"/>
  <c r="AV65" i="22"/>
  <c r="BO65" i="22"/>
  <c r="AG65" i="22"/>
  <c r="AU65" i="22"/>
  <c r="AE65" i="22"/>
  <c r="BN65" i="22"/>
  <c r="Y95" i="22"/>
  <c r="C94" i="22"/>
  <c r="BO94" i="1" s="1"/>
  <c r="Z100" i="22"/>
  <c r="H99" i="22"/>
  <c r="BP99" i="1" s="1"/>
  <c r="AW33" i="4"/>
  <c r="T33" i="4" s="1"/>
  <c r="U33" i="4" s="1"/>
  <c r="I33" i="1" s="1"/>
  <c r="EC33" i="1" s="1"/>
  <c r="H33" i="1"/>
  <c r="C34" i="4"/>
  <c r="C34" i="1" s="1"/>
  <c r="AA96" i="22" l="1"/>
  <c r="AA97" i="22" s="1"/>
  <c r="AA98" i="22" s="1"/>
  <c r="O98" i="22" s="1"/>
  <c r="BQ98" i="1" s="1"/>
  <c r="Y96" i="22"/>
  <c r="Y97" i="22" s="1"/>
  <c r="Y98" i="22" s="1"/>
  <c r="AE95" i="22"/>
  <c r="AX95" i="22"/>
  <c r="D94" i="22"/>
  <c r="AN65" i="22"/>
  <c r="AM65" i="22" s="1"/>
  <c r="BS65" i="1" s="1"/>
  <c r="BR65" i="1"/>
  <c r="S65" i="22"/>
  <c r="I65" i="22"/>
  <c r="BJ66" i="22"/>
  <c r="AI65" i="22"/>
  <c r="D65" i="22"/>
  <c r="BH66" i="22"/>
  <c r="H100" i="22"/>
  <c r="BP100" i="1" s="1"/>
  <c r="C95" i="22"/>
  <c r="BO95" i="1" s="1"/>
  <c r="Z101" i="22"/>
  <c r="V33" i="4"/>
  <c r="AO34" i="4"/>
  <c r="C96" i="22" l="1"/>
  <c r="BO96" i="1" s="1"/>
  <c r="O97" i="22"/>
  <c r="BQ97" i="1" s="1"/>
  <c r="D95" i="22"/>
  <c r="O96" i="22"/>
  <c r="BQ96" i="1" s="1"/>
  <c r="AA99" i="22"/>
  <c r="AA100" i="22" s="1"/>
  <c r="AA101" i="22" s="1"/>
  <c r="BT65" i="1"/>
  <c r="AW65" i="22"/>
  <c r="P65" i="22"/>
  <c r="AK65" i="22" s="1"/>
  <c r="B65" i="22" s="1"/>
  <c r="BN65" i="1" s="1"/>
  <c r="BL66" i="22"/>
  <c r="C98" i="22"/>
  <c r="BO98" i="1" s="1"/>
  <c r="H101" i="22"/>
  <c r="BP101" i="1" s="1"/>
  <c r="Z102" i="22"/>
  <c r="C97" i="22"/>
  <c r="BO97" i="1" s="1"/>
  <c r="Y99" i="22"/>
  <c r="BL34" i="4"/>
  <c r="AX34" i="4" s="1"/>
  <c r="BJ34" i="4"/>
  <c r="AH34" i="4" s="1"/>
  <c r="J34" i="4" s="1"/>
  <c r="T34" i="4"/>
  <c r="AS34" i="4"/>
  <c r="BH34" i="4"/>
  <c r="AE34" i="4" s="1"/>
  <c r="D34" i="4" s="1"/>
  <c r="F34" i="4"/>
  <c r="AT34" i="4" s="1"/>
  <c r="O99" i="22" l="1"/>
  <c r="BQ99" i="1" s="1"/>
  <c r="AA102" i="22"/>
  <c r="O102" i="22" s="1"/>
  <c r="BQ102" i="1" s="1"/>
  <c r="O100" i="22"/>
  <c r="BQ100" i="1" s="1"/>
  <c r="O101" i="22"/>
  <c r="BQ101" i="1" s="1"/>
  <c r="V65" i="22"/>
  <c r="AO66" i="22"/>
  <c r="T65" i="22"/>
  <c r="U65" i="22" s="1"/>
  <c r="H102" i="22"/>
  <c r="BP102" i="1" s="1"/>
  <c r="Z103" i="22"/>
  <c r="C99" i="22"/>
  <c r="BO99" i="1" s="1"/>
  <c r="Y100" i="22"/>
  <c r="C100" i="22" s="1"/>
  <c r="BO100" i="1" s="1"/>
  <c r="BM34" i="4"/>
  <c r="AF34" i="4"/>
  <c r="BG35" i="4" s="1"/>
  <c r="BN34" i="4"/>
  <c r="AG34" i="4"/>
  <c r="AP36" i="4"/>
  <c r="AB35" i="4"/>
  <c r="Y35" i="4" s="1"/>
  <c r="BO34" i="4"/>
  <c r="AY34" i="4"/>
  <c r="AI34" i="4" s="1"/>
  <c r="AA103" i="22" l="1"/>
  <c r="AA104" i="22" s="1"/>
  <c r="BU65" i="1"/>
  <c r="EH65" i="1" s="1"/>
  <c r="AS66" i="22"/>
  <c r="BK66" i="22"/>
  <c r="AU66" i="22" s="1"/>
  <c r="BI66" i="22"/>
  <c r="BM66" i="22"/>
  <c r="Y101" i="22"/>
  <c r="Y102" i="22" s="1"/>
  <c r="C102" i="22" s="1"/>
  <c r="BO102" i="1" s="1"/>
  <c r="H103" i="22"/>
  <c r="BP103" i="1" s="1"/>
  <c r="Z104" i="22"/>
  <c r="H104" i="22" s="1"/>
  <c r="BP104" i="1" s="1"/>
  <c r="C35" i="4"/>
  <c r="C35" i="1" s="1"/>
  <c r="AF35" i="4"/>
  <c r="E35" i="4" s="1"/>
  <c r="P34" i="4"/>
  <c r="R34" i="4" s="1"/>
  <c r="I34" i="4"/>
  <c r="AJ34" i="4"/>
  <c r="Q34" i="4" s="1"/>
  <c r="E34" i="4"/>
  <c r="AA105" i="22" l="1"/>
  <c r="AA106" i="22" s="1"/>
  <c r="O103" i="22"/>
  <c r="BQ103" i="1" s="1"/>
  <c r="O104" i="22"/>
  <c r="BQ104" i="1" s="1"/>
  <c r="BP66" i="22"/>
  <c r="W66" i="22" s="1"/>
  <c r="X66" i="22" s="1"/>
  <c r="AX66" i="22"/>
  <c r="AI66" i="22" s="1"/>
  <c r="AV66" i="22"/>
  <c r="BO66" i="22"/>
  <c r="AG66" i="22"/>
  <c r="BN66" i="22"/>
  <c r="AF66" i="22"/>
  <c r="C101" i="22"/>
  <c r="BO101" i="1" s="1"/>
  <c r="Z105" i="22"/>
  <c r="Y103" i="22"/>
  <c r="BK35" i="4"/>
  <c r="K34" i="4"/>
  <c r="AK34" i="4"/>
  <c r="AD35" i="4"/>
  <c r="AA35" i="4" s="1"/>
  <c r="AR36" i="4"/>
  <c r="AV34" i="4"/>
  <c r="F35" i="4"/>
  <c r="AL34" i="4"/>
  <c r="O105" i="22" l="1"/>
  <c r="BQ105" i="1" s="1"/>
  <c r="O106" i="22"/>
  <c r="BQ106" i="1" s="1"/>
  <c r="AA107" i="22"/>
  <c r="AN66" i="22"/>
  <c r="AM66" i="22" s="1"/>
  <c r="BS66" i="1" s="1"/>
  <c r="BR66" i="1"/>
  <c r="S66" i="22"/>
  <c r="AV67" i="22"/>
  <c r="P66" i="22"/>
  <c r="E66" i="22"/>
  <c r="AJ66" i="22"/>
  <c r="Q66" i="22" s="1"/>
  <c r="BH67" i="22"/>
  <c r="I66" i="22"/>
  <c r="BJ67" i="22"/>
  <c r="Z106" i="22"/>
  <c r="Z107" i="22" s="1"/>
  <c r="H105" i="22"/>
  <c r="BP105" i="1" s="1"/>
  <c r="Y104" i="22"/>
  <c r="Y105" i="22" s="1"/>
  <c r="C103" i="22"/>
  <c r="BO103" i="1" s="1"/>
  <c r="AB36" i="4"/>
  <c r="Y36" i="4" s="1"/>
  <c r="AP37" i="4"/>
  <c r="AY35" i="4"/>
  <c r="O35" i="4"/>
  <c r="E35" i="1" s="1"/>
  <c r="B34" i="4"/>
  <c r="AQ36" i="4"/>
  <c r="AC35" i="4"/>
  <c r="Z35" i="4" s="1"/>
  <c r="BI35" i="4"/>
  <c r="W34" i="4"/>
  <c r="X34" i="4" s="1"/>
  <c r="AK66" i="22" l="1"/>
  <c r="B66" i="22" s="1"/>
  <c r="BN66" i="1" s="1"/>
  <c r="AL66" i="22"/>
  <c r="BL67" i="22"/>
  <c r="O107" i="22"/>
  <c r="BQ107" i="1" s="1"/>
  <c r="AA108" i="22"/>
  <c r="O108" i="22" s="1"/>
  <c r="BQ108" i="1" s="1"/>
  <c r="BT66" i="1"/>
  <c r="AW66" i="22"/>
  <c r="C105" i="22"/>
  <c r="BO105" i="1" s="1"/>
  <c r="H107" i="22"/>
  <c r="BP107" i="1" s="1"/>
  <c r="H106" i="22"/>
  <c r="BP106" i="1" s="1"/>
  <c r="Z108" i="22"/>
  <c r="H108" i="22" s="1"/>
  <c r="BP108" i="1" s="1"/>
  <c r="C104" i="22"/>
  <c r="BO104" i="1" s="1"/>
  <c r="Y106" i="22"/>
  <c r="H35" i="4"/>
  <c r="D35" i="1" s="1"/>
  <c r="C36" i="4"/>
  <c r="C36" i="1" s="1"/>
  <c r="AE36" i="4"/>
  <c r="D36" i="4" s="1"/>
  <c r="F36" i="4" s="1"/>
  <c r="B34" i="1"/>
  <c r="F34" i="1"/>
  <c r="AN34" i="4"/>
  <c r="AM34" i="4" s="1"/>
  <c r="G34" i="1" s="1"/>
  <c r="S34" i="4"/>
  <c r="U34" i="4" s="1"/>
  <c r="I34" i="1" s="1"/>
  <c r="CI34" i="1" s="1"/>
  <c r="CV34" i="1" s="1" a="1"/>
  <c r="CV34" i="1" s="1"/>
  <c r="CV33" i="1" s="1"/>
  <c r="AA109" i="22" l="1"/>
  <c r="O109" i="22" s="1"/>
  <c r="BQ109" i="1" s="1"/>
  <c r="V66" i="22"/>
  <c r="AO67" i="22"/>
  <c r="T66" i="22"/>
  <c r="U66" i="22" s="1"/>
  <c r="Z109" i="22"/>
  <c r="H109" i="22" s="1"/>
  <c r="BP109" i="1" s="1"/>
  <c r="C106" i="22"/>
  <c r="BO106" i="1" s="1"/>
  <c r="Y107" i="22"/>
  <c r="C107" i="22" s="1"/>
  <c r="BO107" i="1" s="1"/>
  <c r="CT34" i="1" a="1"/>
  <c r="CT34" i="1" s="1"/>
  <c r="CT33" i="1" s="1"/>
  <c r="CU34" i="1" a="1"/>
  <c r="CU34" i="1" s="1"/>
  <c r="CU33" i="1" s="1"/>
  <c r="CS34" i="1" a="1"/>
  <c r="CS34" i="1" s="1"/>
  <c r="CP34" i="1"/>
  <c r="EC34" i="1"/>
  <c r="AB37" i="4"/>
  <c r="Y37" i="4" s="1"/>
  <c r="AP38" i="4"/>
  <c r="H34" i="1"/>
  <c r="AW34" i="4"/>
  <c r="K35" i="4"/>
  <c r="BU66" i="1" l="1"/>
  <c r="EH66" i="1" s="1"/>
  <c r="AS67" i="22"/>
  <c r="BM67" i="22"/>
  <c r="BK67" i="22"/>
  <c r="AU67" i="22" s="1"/>
  <c r="BI67" i="22"/>
  <c r="Y108" i="22"/>
  <c r="Y109" i="22" s="1"/>
  <c r="C109" i="22" s="1"/>
  <c r="BO109" i="1" s="1"/>
  <c r="V34" i="4"/>
  <c r="AO35" i="4"/>
  <c r="AC36" i="4"/>
  <c r="Z36" i="4" s="1"/>
  <c r="AQ37" i="4"/>
  <c r="C37" i="4"/>
  <c r="C37" i="1" s="1"/>
  <c r="AF37" i="4"/>
  <c r="E37" i="4" s="1"/>
  <c r="BP67" i="22" l="1"/>
  <c r="W67" i="22" s="1"/>
  <c r="X67" i="22" s="1"/>
  <c r="AY67" i="22"/>
  <c r="BO67" i="22"/>
  <c r="AH67" i="22"/>
  <c r="BN67" i="22"/>
  <c r="AE67" i="22"/>
  <c r="C108" i="22"/>
  <c r="BO108" i="1" s="1"/>
  <c r="CS32" i="1"/>
  <c r="CR30" i="1"/>
  <c r="CR34" i="1"/>
  <c r="CR33" i="1"/>
  <c r="CR31" i="1"/>
  <c r="CR32" i="1"/>
  <c r="AG36" i="4"/>
  <c r="I36" i="4" s="1"/>
  <c r="K36" i="4" s="1"/>
  <c r="H36" i="4"/>
  <c r="D36" i="1" s="1"/>
  <c r="CV32" i="1"/>
  <c r="CT32" i="1"/>
  <c r="CU32" i="1"/>
  <c r="BL35" i="4"/>
  <c r="AS35" i="4"/>
  <c r="BJ35" i="4"/>
  <c r="AH35" i="4" s="1"/>
  <c r="J35" i="4" s="1"/>
  <c r="BH35" i="4"/>
  <c r="AT35" i="4" s="1"/>
  <c r="CS33" i="1"/>
  <c r="AN67" i="22" l="1"/>
  <c r="AM67" i="22" s="1"/>
  <c r="BS67" i="1" s="1"/>
  <c r="BR67" i="1"/>
  <c r="S67" i="22"/>
  <c r="AI67" i="22"/>
  <c r="BH68" i="22"/>
  <c r="D67" i="22"/>
  <c r="J67" i="22"/>
  <c r="BJ68" i="22"/>
  <c r="AJ67" i="22"/>
  <c r="Q67" i="22" s="1"/>
  <c r="CY33" i="1" a="1"/>
  <c r="CY33" i="1" s="1"/>
  <c r="CZ33" i="1" a="1"/>
  <c r="CZ33" i="1" s="1"/>
  <c r="CX33" i="1" a="1"/>
  <c r="CX33" i="1" s="1"/>
  <c r="CW33" i="1" a="1"/>
  <c r="CW33" i="1" s="1"/>
  <c r="DA33" i="1" s="1" a="1"/>
  <c r="DA33" i="1" s="1"/>
  <c r="CW32" i="1"/>
  <c r="CW31" i="1" s="1"/>
  <c r="AE35" i="4"/>
  <c r="BM35" i="4"/>
  <c r="BN35" i="4"/>
  <c r="AG35" i="4"/>
  <c r="AU35" i="4"/>
  <c r="BO35" i="4"/>
  <c r="AX35" i="4"/>
  <c r="AJ35" i="4" s="1"/>
  <c r="Q35" i="4" s="1"/>
  <c r="AC37" i="4"/>
  <c r="Z37" i="4" s="1"/>
  <c r="AQ38" i="4"/>
  <c r="AL67" i="22" l="1"/>
  <c r="BT67" i="1"/>
  <c r="AW67" i="22"/>
  <c r="T67" i="22" s="1"/>
  <c r="U67" i="22" s="1"/>
  <c r="P67" i="22"/>
  <c r="AK67" i="22" s="1"/>
  <c r="B67" i="22" s="1"/>
  <c r="BN67" i="1" s="1"/>
  <c r="BL68" i="22"/>
  <c r="CW30" i="1"/>
  <c r="DA34" i="1"/>
  <c r="AK35" i="1" s="1"/>
  <c r="H37" i="4"/>
  <c r="D37" i="1" s="1"/>
  <c r="AG37" i="4"/>
  <c r="I37" i="4" s="1"/>
  <c r="K37" i="4" s="1"/>
  <c r="I35" i="4"/>
  <c r="BI36" i="4"/>
  <c r="D35" i="4"/>
  <c r="BG36" i="4"/>
  <c r="AI35" i="4"/>
  <c r="R35" i="4"/>
  <c r="AL35" i="4"/>
  <c r="BU67" i="1" l="1"/>
  <c r="EH67" i="1" s="1"/>
  <c r="V67" i="22"/>
  <c r="AO68" i="22"/>
  <c r="BM68" i="22" s="1"/>
  <c r="CW34" i="1"/>
  <c r="CP35" i="1" s="1"/>
  <c r="CP36" i="1" s="1"/>
  <c r="CP37" i="1" s="1"/>
  <c r="CP38" i="1" s="1"/>
  <c r="AQ39" i="4"/>
  <c r="AC38" i="4"/>
  <c r="Z38" i="4" s="1"/>
  <c r="AR37" i="4"/>
  <c r="AD36" i="4"/>
  <c r="AA36" i="4" s="1"/>
  <c r="AV35" i="4"/>
  <c r="W35" i="4"/>
  <c r="X35" i="4" s="1"/>
  <c r="P35" i="4"/>
  <c r="AK35" i="4" s="1"/>
  <c r="B35" i="4" s="1"/>
  <c r="B35" i="1" s="1"/>
  <c r="BK36" i="4"/>
  <c r="AY68" i="22" l="1"/>
  <c r="BP68" i="22"/>
  <c r="W68" i="22" s="1"/>
  <c r="X68" i="22" s="1"/>
  <c r="AS68" i="22"/>
  <c r="AV68" i="22"/>
  <c r="AU68" i="22"/>
  <c r="BI68" i="22"/>
  <c r="BK68" i="22"/>
  <c r="DB38" i="1"/>
  <c r="DB34" i="1"/>
  <c r="DB36" i="1"/>
  <c r="DB37" i="1"/>
  <c r="DB35" i="1"/>
  <c r="F35" i="1"/>
  <c r="AN35" i="4"/>
  <c r="AM35" i="4" s="1"/>
  <c r="G35" i="1" s="1"/>
  <c r="S35" i="4"/>
  <c r="AY36" i="4"/>
  <c r="O36" i="4"/>
  <c r="E36" i="1" s="1"/>
  <c r="AG38" i="4"/>
  <c r="I38" i="4" s="1"/>
  <c r="K38" i="4" s="1"/>
  <c r="H38" i="4"/>
  <c r="D38" i="1" s="1"/>
  <c r="AM36" i="1" a="1"/>
  <c r="AM37" i="1" a="1"/>
  <c r="AM38" i="1" a="1"/>
  <c r="AM39" i="1" a="1"/>
  <c r="AM35" i="1" a="1"/>
  <c r="AN68" i="22" l="1"/>
  <c r="AM68" i="22" s="1"/>
  <c r="BS68" i="1" s="1"/>
  <c r="BR68" i="1"/>
  <c r="S68" i="22"/>
  <c r="BN68" i="22"/>
  <c r="AE68" i="22"/>
  <c r="BO68" i="22"/>
  <c r="AH68" i="22"/>
  <c r="AM39" i="1"/>
  <c r="AN39" i="1" s="1"/>
  <c r="AM35" i="1"/>
  <c r="AN35" i="1" s="1"/>
  <c r="AM36" i="1"/>
  <c r="AN36" i="1" s="1"/>
  <c r="AM38" i="1"/>
  <c r="AN38" i="1" s="1"/>
  <c r="AM37" i="1"/>
  <c r="AN37" i="1" s="1"/>
  <c r="AL35" i="1"/>
  <c r="AQ40" i="4"/>
  <c r="AC39" i="4"/>
  <c r="Z39" i="4" s="1"/>
  <c r="H35" i="1"/>
  <c r="AW35" i="4"/>
  <c r="BT68" i="1" l="1"/>
  <c r="AW68" i="22"/>
  <c r="J68" i="22"/>
  <c r="BJ69" i="22"/>
  <c r="AJ68" i="22"/>
  <c r="Q68" i="22" s="1"/>
  <c r="AI68" i="22"/>
  <c r="D68" i="22"/>
  <c r="BH69" i="22"/>
  <c r="AP35" i="1"/>
  <c r="DE35" i="1" s="1"/>
  <c r="AO36" i="4"/>
  <c r="V35" i="4"/>
  <c r="T35" i="4"/>
  <c r="U35" i="4" s="1"/>
  <c r="I35" i="1" s="1"/>
  <c r="EC35" i="1" s="1"/>
  <c r="H39" i="4"/>
  <c r="D39" i="1" s="1"/>
  <c r="AG39" i="4"/>
  <c r="I39" i="4" s="1"/>
  <c r="K39" i="4" s="1"/>
  <c r="V68" i="22" l="1"/>
  <c r="AO69" i="22"/>
  <c r="BI69" i="22" s="1"/>
  <c r="T68" i="22"/>
  <c r="U68" i="22" s="1"/>
  <c r="P68" i="22"/>
  <c r="AK68" i="22" s="1"/>
  <c r="B68" i="22" s="1"/>
  <c r="BN68" i="1" s="1"/>
  <c r="BL69" i="22"/>
  <c r="AL68" i="22"/>
  <c r="AP36" i="1"/>
  <c r="AC40" i="4"/>
  <c r="Z40" i="4" s="1"/>
  <c r="AQ41" i="4"/>
  <c r="AS36" i="4"/>
  <c r="BH36" i="4"/>
  <c r="AT36" i="4" s="1"/>
  <c r="BL36" i="4"/>
  <c r="BJ36" i="4"/>
  <c r="AU36" i="4" s="1"/>
  <c r="BM69" i="22" l="1"/>
  <c r="AX69" i="22" s="1"/>
  <c r="AJ69" i="22" s="1"/>
  <c r="Q69" i="22" s="1"/>
  <c r="AL69" i="22" s="1"/>
  <c r="BN69" i="22"/>
  <c r="AE69" i="22"/>
  <c r="BU68" i="1"/>
  <c r="EH68" i="1" s="1"/>
  <c r="AS69" i="22"/>
  <c r="AV69" i="22"/>
  <c r="AU69" i="22"/>
  <c r="BK69" i="22"/>
  <c r="DE36" i="1"/>
  <c r="AP37" i="1"/>
  <c r="BO36" i="4"/>
  <c r="AX36" i="4"/>
  <c r="BM36" i="4"/>
  <c r="AF36" i="4"/>
  <c r="BN36" i="4"/>
  <c r="AH36" i="4"/>
  <c r="AG40" i="4"/>
  <c r="I40" i="4" s="1"/>
  <c r="H40" i="4"/>
  <c r="D40" i="1" s="1"/>
  <c r="BP69" i="22" l="1"/>
  <c r="W69" i="22" s="1"/>
  <c r="X69" i="22" s="1"/>
  <c r="AN69" i="22" s="1"/>
  <c r="AM69" i="22" s="1"/>
  <c r="BS69" i="1" s="1"/>
  <c r="BR69" i="1"/>
  <c r="S69" i="22"/>
  <c r="BO69" i="22"/>
  <c r="AG69" i="22"/>
  <c r="D69" i="22"/>
  <c r="AI69" i="22"/>
  <c r="BH70" i="22"/>
  <c r="DE37" i="1"/>
  <c r="AP38" i="1"/>
  <c r="AI36" i="4"/>
  <c r="BI37" i="4"/>
  <c r="J36" i="4"/>
  <c r="E36" i="4"/>
  <c r="AJ36" i="4"/>
  <c r="Q36" i="4" s="1"/>
  <c r="BG37" i="4"/>
  <c r="AL36" i="4" l="1"/>
  <c r="BT69" i="1"/>
  <c r="AW69" i="22"/>
  <c r="P69" i="22"/>
  <c r="BL70" i="22"/>
  <c r="I69" i="22"/>
  <c r="BJ70" i="22"/>
  <c r="DE38" i="1"/>
  <c r="AP39" i="1"/>
  <c r="P36" i="4"/>
  <c r="AK69" i="22" l="1"/>
  <c r="B69" i="22" s="1"/>
  <c r="BN69" i="1" s="1"/>
  <c r="V69" i="22"/>
  <c r="AO70" i="22"/>
  <c r="BM70" i="22" s="1"/>
  <c r="T69" i="22"/>
  <c r="U69" i="22" s="1"/>
  <c r="DE39" i="1"/>
  <c r="R36" i="4"/>
  <c r="AK36" i="4"/>
  <c r="B36" i="4" s="1"/>
  <c r="B36" i="1" s="1"/>
  <c r="BK70" i="22" l="1"/>
  <c r="BO70" i="22" s="1"/>
  <c r="AX70" i="22"/>
  <c r="BP70" i="22"/>
  <c r="W70" i="22" s="1"/>
  <c r="X70" i="22" s="1"/>
  <c r="AH70" i="22"/>
  <c r="BU69" i="1"/>
  <c r="AS70" i="22"/>
  <c r="AV70" i="22"/>
  <c r="AU70" i="22"/>
  <c r="BI70" i="22"/>
  <c r="AD37" i="4"/>
  <c r="AA37" i="4" s="1"/>
  <c r="AR38" i="4"/>
  <c r="W36" i="4"/>
  <c r="X36" i="4" s="1"/>
  <c r="AV36" i="4"/>
  <c r="BK37" i="4"/>
  <c r="AN70" i="22" l="1"/>
  <c r="AM70" i="22" s="1"/>
  <c r="BS70" i="1" s="1"/>
  <c r="BR70" i="1"/>
  <c r="S70" i="22"/>
  <c r="EH69" i="1"/>
  <c r="CN69" i="1"/>
  <c r="AE70" i="22"/>
  <c r="BN70" i="22"/>
  <c r="J70" i="22"/>
  <c r="BJ71" i="22"/>
  <c r="AJ70" i="22"/>
  <c r="Q70" i="22" s="1"/>
  <c r="F36" i="1"/>
  <c r="AN36" i="4"/>
  <c r="AM36" i="4" s="1"/>
  <c r="G36" i="1" s="1"/>
  <c r="S36" i="4"/>
  <c r="O37" i="4"/>
  <c r="E37" i="1" s="1"/>
  <c r="AX37" i="4"/>
  <c r="BT70" i="1" l="1"/>
  <c r="AW70" i="22"/>
  <c r="AL70" i="22"/>
  <c r="AI70" i="22"/>
  <c r="D70" i="22"/>
  <c r="BH71" i="22"/>
  <c r="AW36" i="4"/>
  <c r="T36" i="4" s="1"/>
  <c r="U36" i="4" s="1"/>
  <c r="I36" i="1" s="1"/>
  <c r="EC36" i="1" s="1"/>
  <c r="H36" i="1"/>
  <c r="V70" i="22" l="1"/>
  <c r="AO71" i="22"/>
  <c r="T70" i="22"/>
  <c r="U70" i="22" s="1"/>
  <c r="P70" i="22"/>
  <c r="AK70" i="22" s="1"/>
  <c r="B70" i="22" s="1"/>
  <c r="BN70" i="1" s="1"/>
  <c r="BL71" i="22"/>
  <c r="V36" i="4"/>
  <c r="AO37" i="4"/>
  <c r="BM71" i="22" l="1"/>
  <c r="AX71" i="22" s="1"/>
  <c r="BU70" i="1"/>
  <c r="EH70" i="1" s="1"/>
  <c r="AS71" i="22"/>
  <c r="AV71" i="22"/>
  <c r="BK71" i="22"/>
  <c r="BI71" i="22"/>
  <c r="AS37" i="4"/>
  <c r="BJ37" i="4"/>
  <c r="BH37" i="4"/>
  <c r="BL37" i="4"/>
  <c r="BP71" i="22" l="1"/>
  <c r="W71" i="22" s="1"/>
  <c r="X71" i="22" s="1"/>
  <c r="AN71" i="22" s="1"/>
  <c r="AM71" i="22" s="1"/>
  <c r="BS71" i="1" s="1"/>
  <c r="BR71" i="1"/>
  <c r="S71" i="22"/>
  <c r="BO71" i="22"/>
  <c r="AH71" i="22"/>
  <c r="AU71" i="22"/>
  <c r="BN71" i="22"/>
  <c r="AF71" i="22"/>
  <c r="BO37" i="4"/>
  <c r="AY37" i="4"/>
  <c r="AE37" i="4"/>
  <c r="BM37" i="4"/>
  <c r="BN37" i="4"/>
  <c r="AH37" i="4"/>
  <c r="AU37" i="4"/>
  <c r="BT71" i="1" l="1"/>
  <c r="AW71" i="22"/>
  <c r="AJ71" i="22"/>
  <c r="Q71" i="22" s="1"/>
  <c r="E71" i="22"/>
  <c r="BH72" i="22"/>
  <c r="J71" i="22"/>
  <c r="BJ72" i="22"/>
  <c r="AI71" i="22"/>
  <c r="AJ37" i="4"/>
  <c r="Q37" i="4" s="1"/>
  <c r="BI38" i="4"/>
  <c r="J37" i="4"/>
  <c r="D37" i="4"/>
  <c r="AI37" i="4"/>
  <c r="P37" i="4" s="1"/>
  <c r="R37" i="4" s="1"/>
  <c r="AL71" i="22" l="1"/>
  <c r="V71" i="22"/>
  <c r="AO72" i="22"/>
  <c r="BK72" i="22" s="1"/>
  <c r="T71" i="22"/>
  <c r="U71" i="22" s="1"/>
  <c r="P71" i="22"/>
  <c r="AK71" i="22" s="1"/>
  <c r="B71" i="22" s="1"/>
  <c r="BN71" i="1" s="1"/>
  <c r="BL72" i="22"/>
  <c r="F37" i="4"/>
  <c r="AT37" i="4" s="1"/>
  <c r="AK37" i="4"/>
  <c r="BK38" i="4"/>
  <c r="AD38" i="4"/>
  <c r="AA38" i="4" s="1"/>
  <c r="AR39" i="4"/>
  <c r="AV37" i="4"/>
  <c r="AL37" i="4"/>
  <c r="BO72" i="22" l="1"/>
  <c r="AG72" i="22"/>
  <c r="BI72" i="22"/>
  <c r="BU71" i="1"/>
  <c r="EH71" i="1" s="1"/>
  <c r="AS72" i="22"/>
  <c r="AU72" i="22"/>
  <c r="BM72" i="22"/>
  <c r="AX72" i="22" s="1"/>
  <c r="AJ72" i="22" s="1"/>
  <c r="Q72" i="22" s="1"/>
  <c r="AL72" i="22" s="1"/>
  <c r="W37" i="4"/>
  <c r="X37" i="4" s="1"/>
  <c r="AN37" i="4" s="1"/>
  <c r="AM37" i="4" s="1"/>
  <c r="G37" i="1" s="1"/>
  <c r="AX38" i="4"/>
  <c r="O38" i="4"/>
  <c r="E38" i="1" s="1"/>
  <c r="B37" i="4"/>
  <c r="B37" i="1" s="1"/>
  <c r="AB38" i="4"/>
  <c r="Y38" i="4" s="1"/>
  <c r="AP39" i="4"/>
  <c r="BG38" i="4"/>
  <c r="AV72" i="22" l="1"/>
  <c r="BP72" i="22"/>
  <c r="W72" i="22" s="1"/>
  <c r="X72" i="22" s="1"/>
  <c r="BN72" i="22"/>
  <c r="AE72" i="22"/>
  <c r="I72" i="22"/>
  <c r="BJ73" i="22"/>
  <c r="F37" i="1"/>
  <c r="S37" i="4"/>
  <c r="C38" i="4"/>
  <c r="C38" i="1" s="1"/>
  <c r="AE38" i="4"/>
  <c r="AN72" i="22" l="1"/>
  <c r="AM72" i="22" s="1"/>
  <c r="BS72" i="1" s="1"/>
  <c r="BR72" i="1"/>
  <c r="S72" i="22"/>
  <c r="AI72" i="22"/>
  <c r="BH73" i="22"/>
  <c r="D72" i="22"/>
  <c r="D38" i="4"/>
  <c r="H37" i="1"/>
  <c r="AW37" i="4"/>
  <c r="BT72" i="1" l="1"/>
  <c r="AW72" i="22"/>
  <c r="P72" i="22"/>
  <c r="AK72" i="22" s="1"/>
  <c r="B72" i="22" s="1"/>
  <c r="BN72" i="1" s="1"/>
  <c r="BL73" i="22"/>
  <c r="T37" i="4"/>
  <c r="U37" i="4" s="1"/>
  <c r="I37" i="1" s="1"/>
  <c r="EC37" i="1" s="1"/>
  <c r="AO38" i="4"/>
  <c r="V37" i="4"/>
  <c r="F38" i="4"/>
  <c r="V72" i="22" l="1"/>
  <c r="AO73" i="22"/>
  <c r="BM73" i="22" s="1"/>
  <c r="AY73" i="22" s="1"/>
  <c r="T72" i="22"/>
  <c r="U72" i="22" s="1"/>
  <c r="AP40" i="4"/>
  <c r="AB39" i="4"/>
  <c r="Y39" i="4" s="1"/>
  <c r="BJ38" i="4"/>
  <c r="AS38" i="4"/>
  <c r="BH38" i="4"/>
  <c r="AT38" i="4" s="1"/>
  <c r="BL38" i="4"/>
  <c r="BP73" i="22" l="1"/>
  <c r="W73" i="22" s="1"/>
  <c r="X73" i="22" s="1"/>
  <c r="AX73" i="22"/>
  <c r="BU72" i="1"/>
  <c r="EH72" i="1" s="1"/>
  <c r="AS73" i="22"/>
  <c r="BK73" i="22"/>
  <c r="AU73" i="22" s="1"/>
  <c r="AV73" i="22"/>
  <c r="BI73" i="22"/>
  <c r="AE73" i="22" s="1"/>
  <c r="D73" i="22" s="1"/>
  <c r="AH38" i="4"/>
  <c r="BN38" i="4"/>
  <c r="AE39" i="4"/>
  <c r="D39" i="4" s="1"/>
  <c r="F39" i="4" s="1"/>
  <c r="C39" i="4"/>
  <c r="C39" i="1" s="1"/>
  <c r="BO38" i="4"/>
  <c r="AY38" i="4"/>
  <c r="BM38" i="4"/>
  <c r="AF38" i="4"/>
  <c r="AU38" i="4"/>
  <c r="AN73" i="22" l="1"/>
  <c r="AM73" i="22" s="1"/>
  <c r="BS73" i="1" s="1"/>
  <c r="BR73" i="1"/>
  <c r="S73" i="22"/>
  <c r="AI73" i="22"/>
  <c r="P73" i="22" s="1"/>
  <c r="BO73" i="22"/>
  <c r="AG73" i="22"/>
  <c r="BN73" i="22"/>
  <c r="AF73" i="22"/>
  <c r="AB40" i="4"/>
  <c r="Y40" i="4" s="1"/>
  <c r="AP41" i="4"/>
  <c r="J38" i="4"/>
  <c r="BI39" i="4"/>
  <c r="AI38" i="4"/>
  <c r="E38" i="4"/>
  <c r="AJ38" i="4"/>
  <c r="Q38" i="4" s="1"/>
  <c r="BG39" i="4"/>
  <c r="BT73" i="1" l="1"/>
  <c r="AW73" i="22"/>
  <c r="I73" i="22"/>
  <c r="AK73" i="22" s="1"/>
  <c r="BJ74" i="22"/>
  <c r="E73" i="22"/>
  <c r="AJ73" i="22"/>
  <c r="Q73" i="22" s="1"/>
  <c r="BH74" i="22"/>
  <c r="P38" i="4"/>
  <c r="AF40" i="4"/>
  <c r="E40" i="4" s="1"/>
  <c r="F40" i="4" s="1"/>
  <c r="C40" i="4"/>
  <c r="C40" i="1" s="1"/>
  <c r="AL38" i="4"/>
  <c r="V73" i="22" l="1"/>
  <c r="AO74" i="22"/>
  <c r="BK74" i="22" s="1"/>
  <c r="T73" i="22"/>
  <c r="U73" i="22" s="1"/>
  <c r="BL74" i="22"/>
  <c r="AL73" i="22"/>
  <c r="B73" i="22" s="1"/>
  <c r="BN73" i="1" s="1"/>
  <c r="AB41" i="4"/>
  <c r="Y41" i="4" s="1"/>
  <c r="AP42" i="4"/>
  <c r="R38" i="4"/>
  <c r="AK38" i="4"/>
  <c r="B38" i="4" s="1"/>
  <c r="B38" i="1" s="1"/>
  <c r="BM74" i="22" l="1"/>
  <c r="AY74" i="22" s="1"/>
  <c r="BO74" i="22"/>
  <c r="AH74" i="22"/>
  <c r="BI74" i="22"/>
  <c r="BU73" i="1"/>
  <c r="EH73" i="1" s="1"/>
  <c r="AS74" i="22"/>
  <c r="AU74" i="22"/>
  <c r="AV74" i="22"/>
  <c r="AD39" i="4"/>
  <c r="AA39" i="4" s="1"/>
  <c r="AR40" i="4"/>
  <c r="W38" i="4"/>
  <c r="X38" i="4" s="1"/>
  <c r="AV38" i="4"/>
  <c r="BK39" i="4"/>
  <c r="C41" i="4"/>
  <c r="C41" i="1" s="1"/>
  <c r="AE41" i="4"/>
  <c r="D41" i="4" s="1"/>
  <c r="BP74" i="22" l="1"/>
  <c r="W74" i="22" s="1"/>
  <c r="X74" i="22" s="1"/>
  <c r="AN74" i="22" s="1"/>
  <c r="AM74" i="22" s="1"/>
  <c r="BS74" i="1" s="1"/>
  <c r="BR74" i="1"/>
  <c r="S74" i="22"/>
  <c r="BN74" i="22"/>
  <c r="AF74" i="22"/>
  <c r="J74" i="22"/>
  <c r="BJ75" i="22"/>
  <c r="AI74" i="22"/>
  <c r="AN38" i="4"/>
  <c r="AM38" i="4" s="1"/>
  <c r="G38" i="1" s="1"/>
  <c r="S38" i="4"/>
  <c r="F38" i="1"/>
  <c r="AY39" i="4"/>
  <c r="O39" i="4"/>
  <c r="E39" i="1" s="1"/>
  <c r="BT74" i="1" l="1"/>
  <c r="AW74" i="22"/>
  <c r="E74" i="22"/>
  <c r="AJ74" i="22"/>
  <c r="Q74" i="22" s="1"/>
  <c r="BH75" i="22"/>
  <c r="P74" i="22"/>
  <c r="AK74" i="22" s="1"/>
  <c r="AW38" i="4"/>
  <c r="H38" i="1"/>
  <c r="AL74" i="22" l="1"/>
  <c r="V74" i="22"/>
  <c r="AO75" i="22"/>
  <c r="BI75" i="22" s="1"/>
  <c r="T74" i="22"/>
  <c r="U74" i="22" s="1"/>
  <c r="BL75" i="22"/>
  <c r="B74" i="22"/>
  <c r="BN74" i="1" s="1"/>
  <c r="T38" i="4"/>
  <c r="U38" i="4" s="1"/>
  <c r="I38" i="1" s="1"/>
  <c r="EC38" i="1" s="1"/>
  <c r="V38" i="4"/>
  <c r="AO39" i="4"/>
  <c r="BM75" i="22" l="1"/>
  <c r="AY75" i="22" s="1"/>
  <c r="BN75" i="22"/>
  <c r="AE75" i="22"/>
  <c r="BU74" i="1"/>
  <c r="AS75" i="22"/>
  <c r="AV75" i="22"/>
  <c r="AU75" i="22"/>
  <c r="BK75" i="22"/>
  <c r="AT39" i="4"/>
  <c r="BH39" i="4"/>
  <c r="BJ39" i="4"/>
  <c r="BL39" i="4"/>
  <c r="AS39" i="4"/>
  <c r="BP75" i="22" l="1"/>
  <c r="W75" i="22" s="1"/>
  <c r="X75" i="22" s="1"/>
  <c r="AN75" i="22" s="1"/>
  <c r="AM75" i="22" s="1"/>
  <c r="BS75" i="1" s="1"/>
  <c r="BR75" i="1"/>
  <c r="S75" i="22"/>
  <c r="AW75" i="22" s="1"/>
  <c r="EH74" i="1"/>
  <c r="CN74" i="1"/>
  <c r="D75" i="22"/>
  <c r="BH76" i="22"/>
  <c r="BO75" i="22"/>
  <c r="AH75" i="22"/>
  <c r="AI75" i="22" s="1"/>
  <c r="BO39" i="4"/>
  <c r="AX39" i="4"/>
  <c r="AU39" i="4"/>
  <c r="BN39" i="4"/>
  <c r="AH39" i="4"/>
  <c r="BM39" i="4"/>
  <c r="AF39" i="4"/>
  <c r="V75" i="22" l="1"/>
  <c r="AO76" i="22"/>
  <c r="BI76" i="22" s="1"/>
  <c r="BT75" i="1"/>
  <c r="T75" i="22"/>
  <c r="U75" i="22" s="1"/>
  <c r="P75" i="22"/>
  <c r="AK75" i="22" s="1"/>
  <c r="J75" i="22"/>
  <c r="BJ76" i="22"/>
  <c r="AJ75" i="22"/>
  <c r="Q75" i="22" s="1"/>
  <c r="E39" i="4"/>
  <c r="AJ39" i="4"/>
  <c r="Q39" i="4" s="1"/>
  <c r="BG40" i="4"/>
  <c r="BI40" i="4"/>
  <c r="J39" i="4"/>
  <c r="AI39" i="4"/>
  <c r="BK76" i="22" l="1"/>
  <c r="BO76" i="22" s="1"/>
  <c r="AL75" i="22"/>
  <c r="BN76" i="22"/>
  <c r="AE76" i="22"/>
  <c r="BU75" i="1"/>
  <c r="EH75" i="1" s="1"/>
  <c r="AS76" i="22"/>
  <c r="AU76" i="22"/>
  <c r="AH76" i="22"/>
  <c r="B75" i="22"/>
  <c r="BN75" i="1" s="1"/>
  <c r="BL76" i="22"/>
  <c r="BM76" i="22" s="1"/>
  <c r="AX76" i="22" s="1"/>
  <c r="P39" i="4"/>
  <c r="AL39" i="4"/>
  <c r="AV76" i="22" l="1"/>
  <c r="J76" i="22"/>
  <c r="BJ77" i="22"/>
  <c r="AJ76" i="22"/>
  <c r="Q76" i="22" s="1"/>
  <c r="AI76" i="22"/>
  <c r="D76" i="22"/>
  <c r="BH77" i="22"/>
  <c r="BP76" i="22"/>
  <c r="W76" i="22" s="1"/>
  <c r="X76" i="22" s="1"/>
  <c r="AK39" i="4"/>
  <c r="B39" i="4" s="1"/>
  <c r="B39" i="1" s="1"/>
  <c r="R39" i="4"/>
  <c r="AL76" i="22" l="1"/>
  <c r="AN76" i="22"/>
  <c r="AM76" i="22" s="1"/>
  <c r="BS76" i="1" s="1"/>
  <c r="BR76" i="1"/>
  <c r="S76" i="22"/>
  <c r="P76" i="22"/>
  <c r="AK76" i="22" s="1"/>
  <c r="B76" i="22" s="1"/>
  <c r="BN76" i="1" s="1"/>
  <c r="BL77" i="22"/>
  <c r="W39" i="4"/>
  <c r="X39" i="4" s="1"/>
  <c r="AD40" i="4"/>
  <c r="AA40" i="4" s="1"/>
  <c r="AR41" i="4"/>
  <c r="AV39" i="4"/>
  <c r="BK40" i="4"/>
  <c r="BT76" i="1" l="1"/>
  <c r="AW76" i="22"/>
  <c r="AY40" i="4"/>
  <c r="O40" i="4"/>
  <c r="E40" i="1" s="1"/>
  <c r="F39" i="1"/>
  <c r="S39" i="4"/>
  <c r="AN39" i="4"/>
  <c r="AM39" i="4" s="1"/>
  <c r="G39" i="1" s="1"/>
  <c r="V76" i="22" l="1"/>
  <c r="AO77" i="22"/>
  <c r="T76" i="22"/>
  <c r="U76" i="22" s="1"/>
  <c r="H39" i="1"/>
  <c r="AW39" i="4"/>
  <c r="T39" i="4" s="1"/>
  <c r="U39" i="4" s="1"/>
  <c r="I39" i="1" s="1"/>
  <c r="CI39" i="1" s="1"/>
  <c r="CV39" i="1" s="1" a="1"/>
  <c r="CV39" i="1" s="1"/>
  <c r="CV38" i="1" s="1"/>
  <c r="BU76" i="1" l="1"/>
  <c r="EH76" i="1" s="1"/>
  <c r="AS77" i="22"/>
  <c r="BK77" i="22"/>
  <c r="BI77" i="22"/>
  <c r="BM77" i="22"/>
  <c r="AV77" i="22" s="1"/>
  <c r="AV78" i="22" s="1"/>
  <c r="CU39" i="1" a="1"/>
  <c r="CU39" i="1" s="1"/>
  <c r="CU38" i="1" s="1"/>
  <c r="CT39" i="1" a="1"/>
  <c r="CT39" i="1" s="1"/>
  <c r="CT38" i="1" s="1"/>
  <c r="CS39" i="1" a="1"/>
  <c r="CS39" i="1" s="1"/>
  <c r="CS38" i="1" s="1"/>
  <c r="CP39" i="1"/>
  <c r="EC39" i="1"/>
  <c r="AO40" i="4"/>
  <c r="V39" i="4"/>
  <c r="BN77" i="22" l="1"/>
  <c r="AE77" i="22"/>
  <c r="BO77" i="22"/>
  <c r="AG77" i="22"/>
  <c r="AU77" i="22"/>
  <c r="AX77" i="22"/>
  <c r="AJ77" i="22" s="1"/>
  <c r="Q77" i="22" s="1"/>
  <c r="AL77" i="22" s="1"/>
  <c r="BP77" i="22"/>
  <c r="W77" i="22" s="1"/>
  <c r="X77" i="22" s="1"/>
  <c r="AS40" i="4"/>
  <c r="BJ40" i="4"/>
  <c r="BH40" i="4"/>
  <c r="AT40" i="4" s="1"/>
  <c r="BL40" i="4"/>
  <c r="AN77" i="22" l="1"/>
  <c r="AM77" i="22" s="1"/>
  <c r="BS77" i="1" s="1"/>
  <c r="BR77" i="1"/>
  <c r="S77" i="22"/>
  <c r="I77" i="22"/>
  <c r="BJ78" i="22"/>
  <c r="D77" i="22"/>
  <c r="AI77" i="22"/>
  <c r="BH78" i="22"/>
  <c r="CR35" i="1"/>
  <c r="CR37" i="1"/>
  <c r="CR38" i="1"/>
  <c r="CR36" i="1"/>
  <c r="CR39" i="1"/>
  <c r="CU37" i="1"/>
  <c r="CS37" i="1"/>
  <c r="CT37" i="1"/>
  <c r="BO40" i="4"/>
  <c r="AX40" i="4"/>
  <c r="BM40" i="4"/>
  <c r="AE40" i="4"/>
  <c r="BN40" i="4"/>
  <c r="AH40" i="4"/>
  <c r="CV37" i="1"/>
  <c r="BT77" i="1" l="1"/>
  <c r="AW77" i="22"/>
  <c r="P77" i="22"/>
  <c r="AK77" i="22" s="1"/>
  <c r="B77" i="22" s="1"/>
  <c r="BN77" i="1" s="1"/>
  <c r="BL78" i="22"/>
  <c r="CY38" i="1" a="1"/>
  <c r="CY38" i="1" s="1"/>
  <c r="CZ38" i="1" a="1"/>
  <c r="CZ38" i="1" s="1"/>
  <c r="CX38" i="1" a="1"/>
  <c r="CX38" i="1" s="1"/>
  <c r="CW38" i="1" a="1"/>
  <c r="CW38" i="1" s="1"/>
  <c r="CW37" i="1"/>
  <c r="CW36" i="1" s="1"/>
  <c r="AJ40" i="4"/>
  <c r="Q40" i="4" s="1"/>
  <c r="R40" i="4" s="1"/>
  <c r="J40" i="4"/>
  <c r="BG41" i="4"/>
  <c r="D40" i="4"/>
  <c r="AI40" i="4"/>
  <c r="V77" i="22" l="1"/>
  <c r="AO78" i="22"/>
  <c r="BM78" i="22" s="1"/>
  <c r="T77" i="22"/>
  <c r="U77" i="22" s="1"/>
  <c r="CW39" i="1"/>
  <c r="CP40" i="1" s="1"/>
  <c r="CP41" i="1" s="1"/>
  <c r="CP42" i="1" s="1"/>
  <c r="CP43" i="1" s="1"/>
  <c r="CW35" i="1"/>
  <c r="DA39" i="1"/>
  <c r="AK40" i="1" s="1"/>
  <c r="P40" i="4"/>
  <c r="AK40" i="4" s="1"/>
  <c r="B40" i="4" s="1"/>
  <c r="B40" i="1" s="1"/>
  <c r="BK41" i="4"/>
  <c r="K40" i="4"/>
  <c r="W40" i="4" s="1"/>
  <c r="X40" i="4" s="1"/>
  <c r="AL40" i="4"/>
  <c r="AD41" i="4"/>
  <c r="AA41" i="4" s="1"/>
  <c r="AR42" i="4"/>
  <c r="AV40" i="4"/>
  <c r="AX78" i="22" l="1"/>
  <c r="AJ78" i="22" s="1"/>
  <c r="Q78" i="22" s="1"/>
  <c r="AL78" i="22" s="1"/>
  <c r="BP78" i="22"/>
  <c r="W78" i="22" s="1"/>
  <c r="X78" i="22" s="1"/>
  <c r="BU77" i="1"/>
  <c r="EH77" i="1" s="1"/>
  <c r="AS78" i="22"/>
  <c r="BK78" i="22"/>
  <c r="BI78" i="22"/>
  <c r="AX41" i="4"/>
  <c r="O41" i="4"/>
  <c r="E41" i="1" s="1"/>
  <c r="AN40" i="4"/>
  <c r="AM40" i="4" s="1"/>
  <c r="G40" i="1" s="1"/>
  <c r="S40" i="4"/>
  <c r="F40" i="1"/>
  <c r="BI41" i="4"/>
  <c r="AQ42" i="4"/>
  <c r="AC41" i="4"/>
  <c r="Z41" i="4" s="1"/>
  <c r="AU40" i="4"/>
  <c r="DB39" i="1"/>
  <c r="DB43" i="1"/>
  <c r="DB40" i="1"/>
  <c r="DB41" i="1"/>
  <c r="DB42" i="1"/>
  <c r="AM42" i="1" a="1"/>
  <c r="AM41" i="1" a="1"/>
  <c r="AM43" i="1" a="1"/>
  <c r="AM40" i="1" a="1"/>
  <c r="AM44" i="1" a="1"/>
  <c r="AN78" i="22" l="1"/>
  <c r="AM78" i="22" s="1"/>
  <c r="BS78" i="1" s="1"/>
  <c r="BR78" i="1"/>
  <c r="S78" i="22"/>
  <c r="AE78" i="22"/>
  <c r="BN78" i="22"/>
  <c r="BO78" i="22"/>
  <c r="AG78" i="22"/>
  <c r="AU78" i="22"/>
  <c r="AM40" i="1"/>
  <c r="AM44" i="1"/>
  <c r="AM43" i="1"/>
  <c r="AM42" i="1"/>
  <c r="AM41" i="1"/>
  <c r="AW40" i="4"/>
  <c r="H40" i="1"/>
  <c r="H41" i="4"/>
  <c r="D41" i="1" s="1"/>
  <c r="AG41" i="4"/>
  <c r="I41" i="4" s="1"/>
  <c r="AL40" i="1"/>
  <c r="BT78" i="1" l="1"/>
  <c r="AW78" i="22"/>
  <c r="AI78" i="22"/>
  <c r="D78" i="22"/>
  <c r="BH79" i="22"/>
  <c r="I78" i="22"/>
  <c r="BJ79" i="22"/>
  <c r="T40" i="4"/>
  <c r="U40" i="4" s="1"/>
  <c r="I40" i="1" s="1"/>
  <c r="EC40" i="1" s="1"/>
  <c r="AO41" i="4"/>
  <c r="V40" i="4"/>
  <c r="AN41" i="1"/>
  <c r="AN42" i="1"/>
  <c r="AN43" i="1"/>
  <c r="AN44" i="1"/>
  <c r="AN40" i="1"/>
  <c r="V78" i="22" l="1"/>
  <c r="AO79" i="22"/>
  <c r="BK79" i="22" s="1"/>
  <c r="T78" i="22"/>
  <c r="U78" i="22" s="1"/>
  <c r="P78" i="22"/>
  <c r="AK78" i="22" s="1"/>
  <c r="B78" i="22" s="1"/>
  <c r="BN78" i="1" s="1"/>
  <c r="BL79" i="22"/>
  <c r="AP40" i="1"/>
  <c r="DE40" i="1" s="1"/>
  <c r="BJ41" i="4"/>
  <c r="BL41" i="4"/>
  <c r="AS41" i="4"/>
  <c r="BH41" i="4"/>
  <c r="BM79" i="22" l="1"/>
  <c r="AX79" i="22" s="1"/>
  <c r="BO79" i="22"/>
  <c r="AH79" i="22"/>
  <c r="BU78" i="1"/>
  <c r="EH78" i="1" s="1"/>
  <c r="AS79" i="22"/>
  <c r="AV79" i="22"/>
  <c r="AV80" i="22" s="1"/>
  <c r="AU79" i="22"/>
  <c r="BI79" i="22"/>
  <c r="BO41" i="4"/>
  <c r="AY41" i="4"/>
  <c r="AP41" i="1"/>
  <c r="AF41" i="4"/>
  <c r="BM41" i="4"/>
  <c r="BN41" i="4"/>
  <c r="AH41" i="4"/>
  <c r="BP79" i="22" l="1"/>
  <c r="W79" i="22" s="1"/>
  <c r="X79" i="22" s="1"/>
  <c r="AN79" i="22" s="1"/>
  <c r="AM79" i="22" s="1"/>
  <c r="BS79" i="1" s="1"/>
  <c r="BR79" i="1"/>
  <c r="S79" i="22"/>
  <c r="BN79" i="22"/>
  <c r="AE79" i="22"/>
  <c r="J79" i="22"/>
  <c r="BJ80" i="22"/>
  <c r="AJ79" i="22"/>
  <c r="Q79" i="22" s="1"/>
  <c r="J41" i="4"/>
  <c r="K41" i="4" s="1"/>
  <c r="AI41" i="4"/>
  <c r="E41" i="4"/>
  <c r="AJ41" i="4"/>
  <c r="Q41" i="4" s="1"/>
  <c r="R41" i="4" s="1"/>
  <c r="DE41" i="1"/>
  <c r="AP42" i="1"/>
  <c r="AL79" i="22" l="1"/>
  <c r="BT79" i="1"/>
  <c r="AW79" i="22"/>
  <c r="AI79" i="22"/>
  <c r="D79" i="22"/>
  <c r="BH80" i="22"/>
  <c r="DE42" i="1"/>
  <c r="AP43" i="1"/>
  <c r="AD42" i="4"/>
  <c r="AA42" i="4" s="1"/>
  <c r="AR43" i="4"/>
  <c r="AV41" i="4"/>
  <c r="AV42" i="4" s="1"/>
  <c r="F41" i="4"/>
  <c r="AT41" i="4" s="1"/>
  <c r="AL41" i="4"/>
  <c r="P41" i="4"/>
  <c r="AK41" i="4" s="1"/>
  <c r="BK42" i="4"/>
  <c r="BI42" i="4"/>
  <c r="AC42" i="4"/>
  <c r="Z42" i="4" s="1"/>
  <c r="AQ43" i="4"/>
  <c r="AU41" i="4"/>
  <c r="AU42" i="4" s="1"/>
  <c r="V79" i="22" l="1"/>
  <c r="AO80" i="22"/>
  <c r="T79" i="22"/>
  <c r="U79" i="22" s="1"/>
  <c r="P79" i="22"/>
  <c r="AK79" i="22" s="1"/>
  <c r="B79" i="22" s="1"/>
  <c r="BN79" i="1" s="1"/>
  <c r="BL80" i="22"/>
  <c r="H42" i="4"/>
  <c r="D42" i="1" s="1"/>
  <c r="AH42" i="4"/>
  <c r="J42" i="4" s="1"/>
  <c r="K42" i="4" s="1"/>
  <c r="AX42" i="4"/>
  <c r="O42" i="4"/>
  <c r="E42" i="1" s="1"/>
  <c r="BG42" i="4"/>
  <c r="AP43" i="4"/>
  <c r="AB42" i="4"/>
  <c r="Y42" i="4" s="1"/>
  <c r="W41" i="4"/>
  <c r="X41" i="4" s="1"/>
  <c r="DE43" i="1"/>
  <c r="AP44" i="1"/>
  <c r="B41" i="4"/>
  <c r="B41" i="1" s="1"/>
  <c r="BM80" i="22" l="1"/>
  <c r="AX80" i="22" s="1"/>
  <c r="BU79" i="1"/>
  <c r="AS80" i="22"/>
  <c r="BK80" i="22"/>
  <c r="BI80" i="22"/>
  <c r="DE44" i="1"/>
  <c r="AN41" i="4"/>
  <c r="AM41" i="4" s="1"/>
  <c r="G41" i="1" s="1"/>
  <c r="S41" i="4"/>
  <c r="F41" i="1"/>
  <c r="AC43" i="4"/>
  <c r="Z43" i="4" s="1"/>
  <c r="AQ44" i="4"/>
  <c r="AE42" i="4"/>
  <c r="D42" i="4" s="1"/>
  <c r="C42" i="4"/>
  <c r="C42" i="1" s="1"/>
  <c r="BP80" i="22" l="1"/>
  <c r="W80" i="22" s="1"/>
  <c r="X80" i="22" s="1"/>
  <c r="AN80" i="22" s="1"/>
  <c r="AM80" i="22" s="1"/>
  <c r="BS80" i="1" s="1"/>
  <c r="BR80" i="1"/>
  <c r="S80" i="22"/>
  <c r="AW80" i="22" s="1"/>
  <c r="BN80" i="22"/>
  <c r="AE80" i="22"/>
  <c r="BO80" i="22"/>
  <c r="AH80" i="22"/>
  <c r="AU80" i="22"/>
  <c r="CN79" i="1"/>
  <c r="EH79" i="1"/>
  <c r="H43" i="4"/>
  <c r="D43" i="1" s="1"/>
  <c r="AH43" i="4"/>
  <c r="J43" i="4" s="1"/>
  <c r="K43" i="4" s="1"/>
  <c r="H41" i="1"/>
  <c r="AW41" i="4"/>
  <c r="V80" i="22" l="1"/>
  <c r="AO81" i="22"/>
  <c r="BT80" i="1"/>
  <c r="T80" i="22"/>
  <c r="U80" i="22" s="1"/>
  <c r="J80" i="22"/>
  <c r="BJ81" i="22"/>
  <c r="AJ80" i="22"/>
  <c r="Q80" i="22" s="1"/>
  <c r="AI80" i="22"/>
  <c r="D80" i="22"/>
  <c r="BH81" i="22"/>
  <c r="BI81" i="22" s="1"/>
  <c r="T41" i="4"/>
  <c r="U41" i="4" s="1"/>
  <c r="I41" i="1" s="1"/>
  <c r="EC41" i="1" s="1"/>
  <c r="AO42" i="4"/>
  <c r="V41" i="4"/>
  <c r="AC44" i="4"/>
  <c r="Z44" i="4" s="1"/>
  <c r="AQ45" i="4"/>
  <c r="BK81" i="22" l="1"/>
  <c r="BO81" i="22" s="1"/>
  <c r="AH81" i="22"/>
  <c r="BU80" i="1"/>
  <c r="EH80" i="1" s="1"/>
  <c r="BN81" i="22"/>
  <c r="AE81" i="22"/>
  <c r="AU81" i="22"/>
  <c r="AS81" i="22"/>
  <c r="P80" i="22"/>
  <c r="AK80" i="22" s="1"/>
  <c r="B80" i="22" s="1"/>
  <c r="BN80" i="1" s="1"/>
  <c r="BL81" i="22"/>
  <c r="BM81" i="22" s="1"/>
  <c r="AX81" i="22" s="1"/>
  <c r="AL80" i="22"/>
  <c r="AH44" i="4"/>
  <c r="J44" i="4" s="1"/>
  <c r="K44" i="4" s="1"/>
  <c r="H44" i="4"/>
  <c r="D44" i="1" s="1"/>
  <c r="BJ42" i="4"/>
  <c r="AS42" i="4"/>
  <c r="BH42" i="4"/>
  <c r="BL42" i="4"/>
  <c r="D81" i="22" l="1"/>
  <c r="AI81" i="22"/>
  <c r="BH82" i="22"/>
  <c r="AV81" i="22"/>
  <c r="AV82" i="22" s="1"/>
  <c r="J81" i="22"/>
  <c r="BJ82" i="22"/>
  <c r="AJ81" i="22"/>
  <c r="Q81" i="22" s="1"/>
  <c r="BP81" i="22"/>
  <c r="W81" i="22" s="1"/>
  <c r="X81" i="22" s="1"/>
  <c r="BO42" i="4"/>
  <c r="AY42" i="4"/>
  <c r="AI42" i="4" s="1"/>
  <c r="BM42" i="4"/>
  <c r="AF42" i="4"/>
  <c r="BN42" i="4"/>
  <c r="AG42" i="4"/>
  <c r="AC45" i="4"/>
  <c r="Z45" i="4" s="1"/>
  <c r="AQ46" i="4"/>
  <c r="AL81" i="22" l="1"/>
  <c r="AN81" i="22"/>
  <c r="AM81" i="22" s="1"/>
  <c r="BS81" i="1" s="1"/>
  <c r="BR81" i="1"/>
  <c r="S81" i="22"/>
  <c r="P81" i="22"/>
  <c r="AK81" i="22" s="1"/>
  <c r="B81" i="22" s="1"/>
  <c r="BN81" i="1" s="1"/>
  <c r="BL82" i="22"/>
  <c r="I42" i="4"/>
  <c r="BI43" i="4"/>
  <c r="AJ42" i="4"/>
  <c r="Q42" i="4" s="1"/>
  <c r="R42" i="4" s="1"/>
  <c r="BK43" i="4" s="1"/>
  <c r="E42" i="4"/>
  <c r="P42" i="4"/>
  <c r="H45" i="4"/>
  <c r="D45" i="1" s="1"/>
  <c r="AH45" i="4"/>
  <c r="J45" i="4" s="1"/>
  <c r="BT81" i="1" l="1"/>
  <c r="AW81" i="22"/>
  <c r="F42" i="4"/>
  <c r="AT42" i="4" s="1"/>
  <c r="AT43" i="4" s="1"/>
  <c r="AL42" i="4"/>
  <c r="AD43" i="4"/>
  <c r="AA43" i="4" s="1"/>
  <c r="W42" i="4"/>
  <c r="X42" i="4" s="1"/>
  <c r="AR44" i="4"/>
  <c r="AK42" i="4"/>
  <c r="V81" i="22" l="1"/>
  <c r="AO82" i="22"/>
  <c r="T81" i="22"/>
  <c r="U81" i="22" s="1"/>
  <c r="B42" i="4"/>
  <c r="B42" i="1" s="1"/>
  <c r="AN42" i="4"/>
  <c r="AM42" i="4" s="1"/>
  <c r="G42" i="1" s="1"/>
  <c r="S42" i="4"/>
  <c r="F42" i="1"/>
  <c r="AX43" i="4"/>
  <c r="O43" i="4"/>
  <c r="E43" i="1" s="1"/>
  <c r="BG43" i="4"/>
  <c r="AP44" i="4"/>
  <c r="AB43" i="4"/>
  <c r="Y43" i="4" s="1"/>
  <c r="BU81" i="1" l="1"/>
  <c r="EH81" i="1" s="1"/>
  <c r="AS82" i="22"/>
  <c r="BI82" i="22"/>
  <c r="BK82" i="22"/>
  <c r="AU82" i="22" s="1"/>
  <c r="BM82" i="22"/>
  <c r="C43" i="4"/>
  <c r="C43" i="1" s="1"/>
  <c r="AE43" i="4"/>
  <c r="D43" i="4" s="1"/>
  <c r="AW42" i="4"/>
  <c r="H42" i="1"/>
  <c r="BN82" i="22" l="1"/>
  <c r="AE82" i="22"/>
  <c r="BO82" i="22"/>
  <c r="AG82" i="22"/>
  <c r="AX82" i="22"/>
  <c r="AJ82" i="22" s="1"/>
  <c r="Q82" i="22" s="1"/>
  <c r="AL82" i="22" s="1"/>
  <c r="BP82" i="22"/>
  <c r="W82" i="22" s="1"/>
  <c r="X82" i="22" s="1"/>
  <c r="T42" i="4"/>
  <c r="U42" i="4" s="1"/>
  <c r="I42" i="1" s="1"/>
  <c r="EC42" i="1" s="1"/>
  <c r="AO43" i="4"/>
  <c r="V42" i="4"/>
  <c r="AN82" i="22" l="1"/>
  <c r="AM82" i="22" s="1"/>
  <c r="BS82" i="1" s="1"/>
  <c r="BR82" i="1"/>
  <c r="S82" i="22"/>
  <c r="AI82" i="22"/>
  <c r="BH83" i="22"/>
  <c r="D82" i="22"/>
  <c r="I82" i="22"/>
  <c r="BJ83" i="22"/>
  <c r="BJ43" i="4"/>
  <c r="AU43" i="4" s="1"/>
  <c r="BH43" i="4"/>
  <c r="BL43" i="4"/>
  <c r="AS43" i="4"/>
  <c r="BT82" i="1" l="1"/>
  <c r="AW82" i="22"/>
  <c r="P82" i="22"/>
  <c r="AK82" i="22" s="1"/>
  <c r="B82" i="22" s="1"/>
  <c r="BN82" i="1" s="1"/>
  <c r="BL83" i="22"/>
  <c r="BO43" i="4"/>
  <c r="AY43" i="4"/>
  <c r="AI43" i="4" s="1"/>
  <c r="BM43" i="4"/>
  <c r="AF43" i="4"/>
  <c r="AG43" i="4"/>
  <c r="BN43" i="4"/>
  <c r="V82" i="22" l="1"/>
  <c r="AO83" i="22"/>
  <c r="BM83" i="22" s="1"/>
  <c r="T82" i="22"/>
  <c r="U82" i="22" s="1"/>
  <c r="E43" i="4"/>
  <c r="AJ43" i="4"/>
  <c r="Q43" i="4" s="1"/>
  <c r="R43" i="4" s="1"/>
  <c r="BK44" i="4" s="1"/>
  <c r="P43" i="4"/>
  <c r="I43" i="4"/>
  <c r="BI44" i="4"/>
  <c r="AX83" i="22" l="1"/>
  <c r="BP83" i="22"/>
  <c r="W83" i="22" s="1"/>
  <c r="X83" i="22" s="1"/>
  <c r="BU82" i="1"/>
  <c r="EH82" i="1" s="1"/>
  <c r="AS83" i="22"/>
  <c r="AV83" i="22"/>
  <c r="BI83" i="22"/>
  <c r="BK83" i="22"/>
  <c r="AU83" i="22" s="1"/>
  <c r="AK43" i="4"/>
  <c r="AD44" i="4"/>
  <c r="AA44" i="4" s="1"/>
  <c r="AR45" i="4"/>
  <c r="AV43" i="4"/>
  <c r="AV44" i="4" s="1"/>
  <c r="F43" i="4"/>
  <c r="AL43" i="4"/>
  <c r="AN83" i="22" l="1"/>
  <c r="AM83" i="22" s="1"/>
  <c r="BS83" i="1" s="1"/>
  <c r="BR83" i="1"/>
  <c r="S83" i="22"/>
  <c r="BO83" i="22"/>
  <c r="AH83" i="22"/>
  <c r="BN83" i="22"/>
  <c r="AE83" i="22"/>
  <c r="BG44" i="4"/>
  <c r="AP45" i="4"/>
  <c r="AB44" i="4"/>
  <c r="Y44" i="4" s="1"/>
  <c r="O44" i="4"/>
  <c r="E44" i="1" s="1"/>
  <c r="AX44" i="4"/>
  <c r="W43" i="4"/>
  <c r="X43" i="4" s="1"/>
  <c r="B43" i="4"/>
  <c r="B43" i="1" s="1"/>
  <c r="BT83" i="1" l="1"/>
  <c r="AW83" i="22"/>
  <c r="J83" i="22"/>
  <c r="BJ84" i="22"/>
  <c r="AJ83" i="22"/>
  <c r="Q83" i="22" s="1"/>
  <c r="AI83" i="22"/>
  <c r="D83" i="22"/>
  <c r="BH84" i="22"/>
  <c r="C44" i="4"/>
  <c r="C44" i="1" s="1"/>
  <c r="AE44" i="4"/>
  <c r="AN43" i="4"/>
  <c r="AM43" i="4" s="1"/>
  <c r="G43" i="1" s="1"/>
  <c r="S43" i="4"/>
  <c r="F43" i="1"/>
  <c r="AL83" i="22" l="1"/>
  <c r="V83" i="22"/>
  <c r="AO84" i="22"/>
  <c r="T83" i="22"/>
  <c r="U83" i="22" s="1"/>
  <c r="P83" i="22"/>
  <c r="AK83" i="22" s="1"/>
  <c r="B83" i="22" s="1"/>
  <c r="BN83" i="1" s="1"/>
  <c r="BL84" i="22"/>
  <c r="AW43" i="4"/>
  <c r="H43" i="1"/>
  <c r="D44" i="4"/>
  <c r="BM84" i="22" l="1"/>
  <c r="AX84" i="22" s="1"/>
  <c r="AS84" i="22"/>
  <c r="AV84" i="22"/>
  <c r="BI84" i="22"/>
  <c r="BU83" i="1"/>
  <c r="EH83" i="1" s="1"/>
  <c r="BK84" i="22"/>
  <c r="AU84" i="22" s="1"/>
  <c r="T43" i="4"/>
  <c r="U43" i="4" s="1"/>
  <c r="I43" i="1" s="1"/>
  <c r="EC43" i="1" s="1"/>
  <c r="V43" i="4"/>
  <c r="AO44" i="4"/>
  <c r="BP84" i="22" l="1"/>
  <c r="W84" i="22" s="1"/>
  <c r="X84" i="22" s="1"/>
  <c r="AN84" i="22" s="1"/>
  <c r="AM84" i="22" s="1"/>
  <c r="BS84" i="1" s="1"/>
  <c r="BR84" i="1"/>
  <c r="S84" i="22"/>
  <c r="BN84" i="22"/>
  <c r="AF84" i="22"/>
  <c r="BO84" i="22"/>
  <c r="AH84" i="22"/>
  <c r="BJ44" i="4"/>
  <c r="AU44" i="4" s="1"/>
  <c r="AS44" i="4"/>
  <c r="BL44" i="4"/>
  <c r="BH44" i="4"/>
  <c r="BT84" i="1" l="1"/>
  <c r="AW84" i="22"/>
  <c r="J84" i="22"/>
  <c r="BJ85" i="22"/>
  <c r="AI84" i="22"/>
  <c r="AJ84" i="22"/>
  <c r="Q84" i="22" s="1"/>
  <c r="E84" i="22"/>
  <c r="BH85" i="22"/>
  <c r="BM44" i="4"/>
  <c r="AF44" i="4"/>
  <c r="BO44" i="4"/>
  <c r="AY44" i="4"/>
  <c r="AI44" i="4" s="1"/>
  <c r="AG44" i="4"/>
  <c r="BN44" i="4"/>
  <c r="AL84" i="22" l="1"/>
  <c r="V84" i="22"/>
  <c r="AO85" i="22"/>
  <c r="T84" i="22"/>
  <c r="U84" i="22" s="1"/>
  <c r="P84" i="22"/>
  <c r="AK84" i="22" s="1"/>
  <c r="B84" i="22" s="1"/>
  <c r="BN84" i="1" s="1"/>
  <c r="BL85" i="22"/>
  <c r="BI45" i="4"/>
  <c r="I44" i="4"/>
  <c r="P44" i="4"/>
  <c r="E44" i="4"/>
  <c r="AJ44" i="4"/>
  <c r="Q44" i="4" s="1"/>
  <c r="R44" i="4" s="1"/>
  <c r="AK44" i="4" l="1"/>
  <c r="BU84" i="1"/>
  <c r="AS85" i="22"/>
  <c r="BI85" i="22"/>
  <c r="BM85" i="22"/>
  <c r="AX85" i="22" s="1"/>
  <c r="AJ85" i="22" s="1"/>
  <c r="Q85" i="22" s="1"/>
  <c r="AL85" i="22" s="1"/>
  <c r="BK85" i="22"/>
  <c r="AD45" i="4"/>
  <c r="AA45" i="4" s="1"/>
  <c r="AR46" i="4"/>
  <c r="F44" i="4"/>
  <c r="AT44" i="4" s="1"/>
  <c r="AT45" i="4" s="1"/>
  <c r="AL44" i="4"/>
  <c r="B44" i="4" s="1"/>
  <c r="B44" i="1" s="1"/>
  <c r="BK45" i="4"/>
  <c r="BO85" i="22" l="1"/>
  <c r="AG85" i="22"/>
  <c r="AU85" i="22"/>
  <c r="BN85" i="22"/>
  <c r="AE85" i="22"/>
  <c r="AV85" i="22"/>
  <c r="BP85" i="22"/>
  <c r="W85" i="22" s="1"/>
  <c r="X85" i="22" s="1"/>
  <c r="CN84" i="1"/>
  <c r="EH84" i="1"/>
  <c r="AP46" i="4"/>
  <c r="AB45" i="4"/>
  <c r="Y45" i="4" s="1"/>
  <c r="BG45" i="4"/>
  <c r="AX45" i="4"/>
  <c r="O45" i="4"/>
  <c r="E45" i="1" s="1"/>
  <c r="W44" i="4"/>
  <c r="X44" i="4" s="1"/>
  <c r="AN85" i="22" l="1"/>
  <c r="AM85" i="22" s="1"/>
  <c r="BS85" i="1" s="1"/>
  <c r="BR85" i="1"/>
  <c r="S85" i="22"/>
  <c r="AI85" i="22"/>
  <c r="D85" i="22"/>
  <c r="BH86" i="22"/>
  <c r="I85" i="22"/>
  <c r="BJ86" i="22"/>
  <c r="F44" i="1"/>
  <c r="AN44" i="4"/>
  <c r="AM44" i="4" s="1"/>
  <c r="G44" i="1" s="1"/>
  <c r="S44" i="4"/>
  <c r="AE45" i="4"/>
  <c r="C45" i="4"/>
  <c r="C45" i="1" s="1"/>
  <c r="BT85" i="1" l="1"/>
  <c r="AW85" i="22"/>
  <c r="P85" i="22"/>
  <c r="AK85" i="22" s="1"/>
  <c r="B85" i="22" s="1"/>
  <c r="BN85" i="1" s="1"/>
  <c r="BL86" i="22"/>
  <c r="D45" i="4"/>
  <c r="AW44" i="4"/>
  <c r="H44" i="1"/>
  <c r="V85" i="22" l="1"/>
  <c r="AO86" i="22"/>
  <c r="BM86" i="22" s="1"/>
  <c r="T85" i="22"/>
  <c r="U85" i="22" s="1"/>
  <c r="T44" i="4"/>
  <c r="U44" i="4" s="1"/>
  <c r="I44" i="1" s="1"/>
  <c r="CI44" i="1" s="1"/>
  <c r="CV44" i="1" s="1" a="1"/>
  <c r="CV44" i="1" s="1"/>
  <c r="CV43" i="1" s="1"/>
  <c r="V44" i="4"/>
  <c r="AO45" i="4"/>
  <c r="F45" i="4"/>
  <c r="BP86" i="22" l="1"/>
  <c r="W86" i="22" s="1"/>
  <c r="X86" i="22" s="1"/>
  <c r="AX86" i="22"/>
  <c r="AI86" i="22" s="1"/>
  <c r="BU85" i="1"/>
  <c r="EH85" i="1" s="1"/>
  <c r="AS86" i="22"/>
  <c r="AV86" i="22"/>
  <c r="BK86" i="22"/>
  <c r="BI86" i="22"/>
  <c r="CS44" i="1" a="1"/>
  <c r="CS44" i="1" s="1"/>
  <c r="CS43" i="1" s="1"/>
  <c r="CT44" i="1" a="1"/>
  <c r="CT44" i="1" s="1"/>
  <c r="CT43" i="1" s="1"/>
  <c r="CU44" i="1" a="1"/>
  <c r="CU44" i="1" s="1"/>
  <c r="CU43" i="1" s="1"/>
  <c r="CP44" i="1"/>
  <c r="AB46" i="4"/>
  <c r="Y46" i="4" s="1"/>
  <c r="AP47" i="4"/>
  <c r="BH45" i="4"/>
  <c r="T45" i="4"/>
  <c r="AS45" i="4"/>
  <c r="BL45" i="4"/>
  <c r="BJ45" i="4"/>
  <c r="EC44" i="1"/>
  <c r="AN86" i="22" l="1"/>
  <c r="AM86" i="22" s="1"/>
  <c r="BS86" i="1" s="1"/>
  <c r="BR86" i="1"/>
  <c r="S86" i="22"/>
  <c r="BN86" i="22"/>
  <c r="AF86" i="22"/>
  <c r="BO86" i="22"/>
  <c r="AG86" i="22"/>
  <c r="P86" i="22"/>
  <c r="AU86" i="22"/>
  <c r="BN45" i="4"/>
  <c r="AG45" i="4"/>
  <c r="BO45" i="4"/>
  <c r="AY45" i="4"/>
  <c r="AI45" i="4" s="1"/>
  <c r="BM45" i="4"/>
  <c r="AF45" i="4"/>
  <c r="AF46" i="4"/>
  <c r="C46" i="4"/>
  <c r="C46" i="1" s="1"/>
  <c r="BT86" i="1" l="1"/>
  <c r="AW86" i="22"/>
  <c r="E86" i="22"/>
  <c r="AJ86" i="22"/>
  <c r="BH87" i="22"/>
  <c r="I86" i="22"/>
  <c r="AK86" i="22" s="1"/>
  <c r="BJ87" i="22"/>
  <c r="CT42" i="1"/>
  <c r="CS42" i="1"/>
  <c r="E45" i="4"/>
  <c r="AJ45" i="4"/>
  <c r="Q45" i="4" s="1"/>
  <c r="BG46" i="4"/>
  <c r="E46" i="4"/>
  <c r="P45" i="4"/>
  <c r="R45" i="4" s="1"/>
  <c r="CV42" i="1"/>
  <c r="CR44" i="1"/>
  <c r="CR42" i="1"/>
  <c r="CR40" i="1"/>
  <c r="CR43" i="1"/>
  <c r="CR41" i="1"/>
  <c r="I45" i="4"/>
  <c r="CU42" i="1"/>
  <c r="AL45" i="4" l="1"/>
  <c r="Q86" i="22"/>
  <c r="AL86" i="22" s="1"/>
  <c r="B86" i="22" s="1"/>
  <c r="BN86" i="1" s="1"/>
  <c r="BL87" i="22"/>
  <c r="V86" i="22"/>
  <c r="AO87" i="22"/>
  <c r="BI87" i="22" s="1"/>
  <c r="T86" i="22"/>
  <c r="U86" i="22" s="1"/>
  <c r="CY43" i="1" a="1"/>
  <c r="CY43" i="1" s="1"/>
  <c r="CZ43" i="1" a="1"/>
  <c r="CZ43" i="1" s="1"/>
  <c r="CX43" i="1" a="1"/>
  <c r="CX43" i="1" s="1"/>
  <c r="CW43" i="1" a="1"/>
  <c r="CW43" i="1" s="1"/>
  <c r="DA43" i="1" s="1" a="1"/>
  <c r="DA43" i="1" s="1"/>
  <c r="CW42" i="1"/>
  <c r="CW41" i="1" s="1"/>
  <c r="BK46" i="4"/>
  <c r="K45" i="4"/>
  <c r="W45" i="4" s="1"/>
  <c r="X45" i="4" s="1"/>
  <c r="AK45" i="4"/>
  <c r="B45" i="4" s="1"/>
  <c r="AR47" i="4"/>
  <c r="AV45" i="4"/>
  <c r="AD46" i="4"/>
  <c r="AA46" i="4" s="1"/>
  <c r="BU86" i="1" l="1"/>
  <c r="EH86" i="1" s="1"/>
  <c r="BN87" i="22"/>
  <c r="AF87" i="22"/>
  <c r="AS87" i="22"/>
  <c r="BM87" i="22"/>
  <c r="AV87" i="22" s="1"/>
  <c r="BK87" i="22"/>
  <c r="AU87" i="22" s="1"/>
  <c r="CW40" i="1"/>
  <c r="CW44" i="1" s="1"/>
  <c r="DA44" i="1"/>
  <c r="AK45" i="1" s="1"/>
  <c r="S45" i="4"/>
  <c r="U45" i="4" s="1"/>
  <c r="I45" i="1" s="1"/>
  <c r="EC45" i="1" s="1"/>
  <c r="F45" i="1"/>
  <c r="AN45" i="4"/>
  <c r="AM45" i="4" s="1"/>
  <c r="G45" i="1" s="1"/>
  <c r="B45" i="1"/>
  <c r="AU45" i="4"/>
  <c r="AQ47" i="4"/>
  <c r="AC46" i="4"/>
  <c r="Z46" i="4" s="1"/>
  <c r="BI46" i="4"/>
  <c r="AY46" i="4"/>
  <c r="O46" i="4"/>
  <c r="E46" i="1" s="1"/>
  <c r="AJ87" i="22" l="1"/>
  <c r="Q87" i="22" s="1"/>
  <c r="E87" i="22"/>
  <c r="BH88" i="22"/>
  <c r="BO87" i="22"/>
  <c r="AG87" i="22"/>
  <c r="BP87" i="22"/>
  <c r="W87" i="22" s="1"/>
  <c r="X87" i="22" s="1"/>
  <c r="AY87" i="22"/>
  <c r="AI87" i="22" s="1"/>
  <c r="DB45" i="1"/>
  <c r="AL45" i="1" s="1"/>
  <c r="CP45" i="1"/>
  <c r="CP46" i="1" s="1"/>
  <c r="CP47" i="1" s="1"/>
  <c r="CP48" i="1" s="1"/>
  <c r="DB48" i="1"/>
  <c r="DB44" i="1"/>
  <c r="DB46" i="1"/>
  <c r="DB47" i="1"/>
  <c r="H45" i="1"/>
  <c r="AW45" i="4"/>
  <c r="H46" i="4"/>
  <c r="D46" i="1" s="1"/>
  <c r="AG46" i="4"/>
  <c r="AM46" i="1" a="1"/>
  <c r="AM49" i="1" a="1"/>
  <c r="AM47" i="1" a="1"/>
  <c r="AM45" i="1" a="1"/>
  <c r="AM48" i="1" a="1"/>
  <c r="AL87" i="22" l="1"/>
  <c r="AN87" i="22"/>
  <c r="AM87" i="22" s="1"/>
  <c r="BS87" i="1" s="1"/>
  <c r="BR87" i="1"/>
  <c r="S87" i="22"/>
  <c r="P87" i="22"/>
  <c r="BL88" i="22"/>
  <c r="I87" i="22"/>
  <c r="BJ88" i="22"/>
  <c r="AM46" i="1"/>
  <c r="AN46" i="1" s="1"/>
  <c r="AM48" i="1"/>
  <c r="AN48" i="1" s="1"/>
  <c r="AM47" i="1"/>
  <c r="AN47" i="1" s="1"/>
  <c r="AM45" i="1"/>
  <c r="AN45" i="1" s="1"/>
  <c r="AM49" i="1"/>
  <c r="AN49" i="1" s="1"/>
  <c r="I46" i="4"/>
  <c r="K46" i="4" s="1"/>
  <c r="AO46" i="4"/>
  <c r="V45" i="4"/>
  <c r="AK87" i="22" l="1"/>
  <c r="B87" i="22" s="1"/>
  <c r="BN87" i="1" s="1"/>
  <c r="BT87" i="1"/>
  <c r="AW87" i="22"/>
  <c r="T87" i="22" s="1"/>
  <c r="U87" i="22" s="1"/>
  <c r="AP45" i="1"/>
  <c r="DE45" i="1" s="1"/>
  <c r="AQ48" i="4"/>
  <c r="AC47" i="4"/>
  <c r="Z47" i="4" s="1"/>
  <c r="BJ46" i="4"/>
  <c r="AU46" i="4" s="1"/>
  <c r="BH46" i="4"/>
  <c r="BL46" i="4"/>
  <c r="AS46" i="4"/>
  <c r="BU87" i="1" l="1"/>
  <c r="EH87" i="1" s="1"/>
  <c r="V87" i="22"/>
  <c r="AO88" i="22"/>
  <c r="BN46" i="4"/>
  <c r="AH46" i="4"/>
  <c r="BO46" i="4"/>
  <c r="AX46" i="4"/>
  <c r="AG47" i="4"/>
  <c r="I47" i="4" s="1"/>
  <c r="K47" i="4" s="1"/>
  <c r="H47" i="4"/>
  <c r="D47" i="1" s="1"/>
  <c r="BM46" i="4"/>
  <c r="AE46" i="4"/>
  <c r="AP46" i="1"/>
  <c r="AS88" i="22" l="1"/>
  <c r="BI88" i="22"/>
  <c r="BM88" i="22"/>
  <c r="AV88" i="22" s="1"/>
  <c r="BK88" i="22"/>
  <c r="AQ49" i="4"/>
  <c r="AC48" i="4"/>
  <c r="Z48" i="4" s="1"/>
  <c r="D46" i="4"/>
  <c r="AI46" i="4"/>
  <c r="P46" i="4" s="1"/>
  <c r="R46" i="4" s="1"/>
  <c r="DE46" i="1"/>
  <c r="AP47" i="1"/>
  <c r="J46" i="4"/>
  <c r="AJ46" i="4"/>
  <c r="Q46" i="4" s="1"/>
  <c r="AL46" i="4" s="1"/>
  <c r="BI47" i="4"/>
  <c r="AV89" i="22" l="1"/>
  <c r="BO88" i="22"/>
  <c r="AH88" i="22"/>
  <c r="BN88" i="22"/>
  <c r="AF88" i="22"/>
  <c r="AU88" i="22"/>
  <c r="BP88" i="22"/>
  <c r="W88" i="22" s="1"/>
  <c r="X88" i="22" s="1"/>
  <c r="AY88" i="22"/>
  <c r="BK47" i="4"/>
  <c r="AD47" i="4"/>
  <c r="AA47" i="4" s="1"/>
  <c r="AR48" i="4"/>
  <c r="AV46" i="4"/>
  <c r="AK46" i="4"/>
  <c r="B46" i="4" s="1"/>
  <c r="F46" i="4"/>
  <c r="AT46" i="4" s="1"/>
  <c r="AG48" i="4"/>
  <c r="I48" i="4" s="1"/>
  <c r="K48" i="4" s="1"/>
  <c r="H48" i="4"/>
  <c r="D48" i="1" s="1"/>
  <c r="DE47" i="1"/>
  <c r="AP48" i="1"/>
  <c r="AN88" i="22" l="1"/>
  <c r="AM88" i="22" s="1"/>
  <c r="BS88" i="1" s="1"/>
  <c r="BR88" i="1"/>
  <c r="S88" i="22"/>
  <c r="E88" i="22"/>
  <c r="AJ88" i="22"/>
  <c r="Q88" i="22" s="1"/>
  <c r="BH89" i="22"/>
  <c r="J88" i="22"/>
  <c r="BJ89" i="22"/>
  <c r="AI88" i="22"/>
  <c r="AC49" i="4"/>
  <c r="Z49" i="4" s="1"/>
  <c r="AQ50" i="4"/>
  <c r="AP48" i="4"/>
  <c r="AB47" i="4"/>
  <c r="Y47" i="4" s="1"/>
  <c r="BG47" i="4"/>
  <c r="B46" i="1"/>
  <c r="U46" i="4"/>
  <c r="I46" i="1" s="1"/>
  <c r="EC46" i="1" s="1"/>
  <c r="DE48" i="1"/>
  <c r="AP49" i="1"/>
  <c r="AY47" i="4"/>
  <c r="O47" i="4"/>
  <c r="E47" i="1" s="1"/>
  <c r="W46" i="4"/>
  <c r="X46" i="4" s="1"/>
  <c r="BT88" i="1" l="1"/>
  <c r="AW88" i="22"/>
  <c r="P88" i="22"/>
  <c r="AK88" i="22" s="1"/>
  <c r="BL89" i="22"/>
  <c r="AL88" i="22"/>
  <c r="DE49" i="1"/>
  <c r="AG49" i="4"/>
  <c r="I49" i="4" s="1"/>
  <c r="K49" i="4" s="1"/>
  <c r="H49" i="4"/>
  <c r="D49" i="1" s="1"/>
  <c r="F46" i="1"/>
  <c r="AN46" i="4"/>
  <c r="AM46" i="4" s="1"/>
  <c r="G46" i="1" s="1"/>
  <c r="S46" i="4"/>
  <c r="C47" i="4"/>
  <c r="C47" i="1" s="1"/>
  <c r="AF47" i="4"/>
  <c r="V88" i="22" l="1"/>
  <c r="AO89" i="22"/>
  <c r="BM89" i="22" s="1"/>
  <c r="AY89" i="22" s="1"/>
  <c r="T88" i="22"/>
  <c r="U88" i="22" s="1"/>
  <c r="B88" i="22"/>
  <c r="BN88" i="1" s="1"/>
  <c r="H46" i="1"/>
  <c r="AW46" i="4"/>
  <c r="E47" i="4"/>
  <c r="AC50" i="4"/>
  <c r="Z50" i="4" s="1"/>
  <c r="AQ51" i="4"/>
  <c r="BP89" i="22" l="1"/>
  <c r="W89" i="22" s="1"/>
  <c r="X89" i="22" s="1"/>
  <c r="BU88" i="1"/>
  <c r="EH88" i="1" s="1"/>
  <c r="AS89" i="22"/>
  <c r="BI89" i="22"/>
  <c r="BK89" i="22"/>
  <c r="AU89" i="22" s="1"/>
  <c r="AG50" i="4"/>
  <c r="I50" i="4" s="1"/>
  <c r="H50" i="4"/>
  <c r="D50" i="1" s="1"/>
  <c r="T46" i="4"/>
  <c r="AO47" i="4"/>
  <c r="V46" i="4"/>
  <c r="AN89" i="22" l="1"/>
  <c r="AM89" i="22" s="1"/>
  <c r="BS89" i="1" s="1"/>
  <c r="BR89" i="1"/>
  <c r="S89" i="22"/>
  <c r="AU90" i="22"/>
  <c r="AF89" i="22"/>
  <c r="BN89" i="22"/>
  <c r="BO89" i="22"/>
  <c r="AH89" i="22"/>
  <c r="BL47" i="4"/>
  <c r="BH47" i="4"/>
  <c r="AS47" i="4"/>
  <c r="BJ47" i="4"/>
  <c r="BT89" i="1" l="1"/>
  <c r="AW89" i="22"/>
  <c r="J89" i="22"/>
  <c r="BJ90" i="22"/>
  <c r="AI89" i="22"/>
  <c r="E89" i="22"/>
  <c r="AJ89" i="22"/>
  <c r="Q89" i="22" s="1"/>
  <c r="BH90" i="22"/>
  <c r="AU47" i="4"/>
  <c r="BN47" i="4"/>
  <c r="AH47" i="4"/>
  <c r="BM47" i="4"/>
  <c r="AE47" i="4"/>
  <c r="BO47" i="4"/>
  <c r="AX47" i="4"/>
  <c r="AL89" i="22" l="1"/>
  <c r="V89" i="22"/>
  <c r="AO90" i="22"/>
  <c r="BI90" i="22" s="1"/>
  <c r="T89" i="22"/>
  <c r="U89" i="22" s="1"/>
  <c r="P89" i="22"/>
  <c r="AK89" i="22" s="1"/>
  <c r="B89" i="22" s="1"/>
  <c r="BN89" i="1" s="1"/>
  <c r="BL90" i="22"/>
  <c r="D47" i="4"/>
  <c r="AI47" i="4"/>
  <c r="J47" i="4"/>
  <c r="BI48" i="4"/>
  <c r="AJ47" i="4"/>
  <c r="Q47" i="4" s="1"/>
  <c r="AL47" i="4" l="1"/>
  <c r="BN90" i="22"/>
  <c r="AF90" i="22"/>
  <c r="BU89" i="1"/>
  <c r="AS90" i="22"/>
  <c r="AV90" i="22"/>
  <c r="AV91" i="22" s="1"/>
  <c r="BM90" i="22"/>
  <c r="AY90" i="22" s="1"/>
  <c r="BK90" i="22"/>
  <c r="P47" i="4"/>
  <c r="R47" i="4" s="1"/>
  <c r="BK48" i="4" s="1"/>
  <c r="F47" i="4"/>
  <c r="AT47" i="4" s="1"/>
  <c r="AT48" i="4" s="1"/>
  <c r="EH89" i="1" l="1"/>
  <c r="CN89" i="1"/>
  <c r="BP90" i="22"/>
  <c r="W90" i="22" s="1"/>
  <c r="X90" i="22" s="1"/>
  <c r="BO90" i="22"/>
  <c r="AH90" i="22"/>
  <c r="E90" i="22"/>
  <c r="BH91" i="22"/>
  <c r="AK47" i="4"/>
  <c r="B47" i="4" s="1"/>
  <c r="B47" i="1" s="1"/>
  <c r="AP49" i="4"/>
  <c r="AB48" i="4"/>
  <c r="Y48" i="4" s="1"/>
  <c r="BG48" i="4"/>
  <c r="U47" i="4"/>
  <c r="I47" i="1" s="1"/>
  <c r="EC47" i="1" s="1"/>
  <c r="AR49" i="4"/>
  <c r="AD48" i="4"/>
  <c r="AA48" i="4" s="1"/>
  <c r="W47" i="4"/>
  <c r="X47" i="4" s="1"/>
  <c r="AV47" i="4"/>
  <c r="AV48" i="4" s="1"/>
  <c r="AN90" i="22" l="1"/>
  <c r="AM90" i="22" s="1"/>
  <c r="BS90" i="1" s="1"/>
  <c r="BR90" i="1"/>
  <c r="S90" i="22"/>
  <c r="J90" i="22"/>
  <c r="BJ91" i="22"/>
  <c r="AI90" i="22"/>
  <c r="AJ90" i="22"/>
  <c r="Q90" i="22" s="1"/>
  <c r="AL90" i="22" s="1"/>
  <c r="AY48" i="4"/>
  <c r="O48" i="4"/>
  <c r="E48" i="1" s="1"/>
  <c r="AF48" i="4"/>
  <c r="C48" i="4"/>
  <c r="C48" i="1" s="1"/>
  <c r="AN47" i="4"/>
  <c r="AM47" i="4" s="1"/>
  <c r="G47" i="1" s="1"/>
  <c r="S47" i="4"/>
  <c r="F47" i="1"/>
  <c r="BT90" i="1" l="1"/>
  <c r="AW90" i="22"/>
  <c r="P90" i="22"/>
  <c r="AK90" i="22" s="1"/>
  <c r="B90" i="22" s="1"/>
  <c r="BN90" i="1" s="1"/>
  <c r="BL91" i="22"/>
  <c r="E48" i="4"/>
  <c r="AW47" i="4"/>
  <c r="H47" i="1"/>
  <c r="V90" i="22" l="1"/>
  <c r="AO91" i="22"/>
  <c r="BM91" i="22" s="1"/>
  <c r="AY91" i="22" s="1"/>
  <c r="T90" i="22"/>
  <c r="U90" i="22" s="1"/>
  <c r="T47" i="4"/>
  <c r="AO48" i="4"/>
  <c r="V47" i="4"/>
  <c r="BU90" i="1" l="1"/>
  <c r="EH90" i="1" s="1"/>
  <c r="BP91" i="22"/>
  <c r="W91" i="22" s="1"/>
  <c r="X91" i="22" s="1"/>
  <c r="AS91" i="22"/>
  <c r="BI91" i="22"/>
  <c r="BK91" i="22"/>
  <c r="AU91" i="22" s="1"/>
  <c r="AS48" i="4"/>
  <c r="BJ48" i="4"/>
  <c r="BL48" i="4"/>
  <c r="BH48" i="4"/>
  <c r="T48" i="4"/>
  <c r="AU48" i="4"/>
  <c r="AN91" i="22" l="1"/>
  <c r="AM91" i="22" s="1"/>
  <c r="BS91" i="1" s="1"/>
  <c r="BR91" i="1"/>
  <c r="S91" i="22"/>
  <c r="AU92" i="22"/>
  <c r="AH91" i="22"/>
  <c r="BO91" i="22"/>
  <c r="AF91" i="22"/>
  <c r="BN91" i="22"/>
  <c r="BM48" i="4"/>
  <c r="AE48" i="4"/>
  <c r="BO48" i="4"/>
  <c r="AX48" i="4"/>
  <c r="AH48" i="4"/>
  <c r="BN48" i="4"/>
  <c r="BT91" i="1" l="1"/>
  <c r="AW91" i="22"/>
  <c r="AJ91" i="22"/>
  <c r="Q91" i="22" s="1"/>
  <c r="E91" i="22"/>
  <c r="BH92" i="22"/>
  <c r="J91" i="22"/>
  <c r="BJ92" i="22"/>
  <c r="AI91" i="22"/>
  <c r="J48" i="4"/>
  <c r="BI49" i="4"/>
  <c r="AJ48" i="4"/>
  <c r="Q48" i="4" s="1"/>
  <c r="D48" i="4"/>
  <c r="AI48" i="4"/>
  <c r="P48" i="4" s="1"/>
  <c r="R48" i="4" s="1"/>
  <c r="AL91" i="22" l="1"/>
  <c r="V91" i="22"/>
  <c r="AO92" i="22"/>
  <c r="BI92" i="22" s="1"/>
  <c r="T91" i="22"/>
  <c r="U91" i="22" s="1"/>
  <c r="P91" i="22"/>
  <c r="AK91" i="22" s="1"/>
  <c r="B91" i="22" s="1"/>
  <c r="BN91" i="1" s="1"/>
  <c r="BL92" i="22"/>
  <c r="BK49" i="4"/>
  <c r="AD49" i="4"/>
  <c r="AA49" i="4" s="1"/>
  <c r="AR50" i="4"/>
  <c r="AK48" i="4"/>
  <c r="F48" i="4"/>
  <c r="AL48" i="4"/>
  <c r="BM92" i="22" l="1"/>
  <c r="AY92" i="22" s="1"/>
  <c r="BN92" i="22"/>
  <c r="AF92" i="22"/>
  <c r="T92" i="22"/>
  <c r="AS92" i="22"/>
  <c r="AV92" i="22"/>
  <c r="BU91" i="1"/>
  <c r="EH91" i="1" s="1"/>
  <c r="BK92" i="22"/>
  <c r="W48" i="4"/>
  <c r="X48" i="4" s="1"/>
  <c r="AN48" i="4" s="1"/>
  <c r="AM48" i="4" s="1"/>
  <c r="G48" i="1" s="1"/>
  <c r="B48" i="4"/>
  <c r="AY49" i="4"/>
  <c r="O49" i="4"/>
  <c r="E49" i="1" s="1"/>
  <c r="AB49" i="4"/>
  <c r="Y49" i="4" s="1"/>
  <c r="AP50" i="4"/>
  <c r="BG49" i="4"/>
  <c r="BP92" i="22" l="1"/>
  <c r="W92" i="22" s="1"/>
  <c r="X92" i="22" s="1"/>
  <c r="AN92" i="22" s="1"/>
  <c r="AM92" i="22" s="1"/>
  <c r="BS92" i="1" s="1"/>
  <c r="BR92" i="1"/>
  <c r="S92" i="22"/>
  <c r="BT92" i="1" s="1"/>
  <c r="U92" i="22"/>
  <c r="BO92" i="22"/>
  <c r="AH92" i="22"/>
  <c r="AJ92" i="22"/>
  <c r="Q92" i="22" s="1"/>
  <c r="E92" i="22"/>
  <c r="BH93" i="22"/>
  <c r="F48" i="1"/>
  <c r="S48" i="4"/>
  <c r="U48" i="4" s="1"/>
  <c r="I48" i="1" s="1"/>
  <c r="EC48" i="1" s="1"/>
  <c r="B48" i="1"/>
  <c r="AF49" i="4"/>
  <c r="C49" i="4"/>
  <c r="C49" i="1" s="1"/>
  <c r="BU92" i="1" l="1"/>
  <c r="EH92" i="1" s="1"/>
  <c r="AW92" i="22"/>
  <c r="J92" i="22"/>
  <c r="AL92" i="22" s="1"/>
  <c r="BJ93" i="22"/>
  <c r="AI92" i="22"/>
  <c r="H48" i="1"/>
  <c r="AW48" i="4"/>
  <c r="AO49" i="4" s="1"/>
  <c r="E49" i="4"/>
  <c r="V92" i="22" l="1"/>
  <c r="AO93" i="22"/>
  <c r="P92" i="22"/>
  <c r="AK92" i="22" s="1"/>
  <c r="B92" i="22" s="1"/>
  <c r="BN92" i="1" s="1"/>
  <c r="BL93" i="22"/>
  <c r="V48" i="4"/>
  <c r="AS49" i="4"/>
  <c r="BJ49" i="4"/>
  <c r="BH49" i="4"/>
  <c r="BL49" i="4"/>
  <c r="BM93" i="22" l="1"/>
  <c r="AY93" i="22" s="1"/>
  <c r="AS93" i="22"/>
  <c r="BI93" i="22"/>
  <c r="BK93" i="22"/>
  <c r="AU93" i="22" s="1"/>
  <c r="BO49" i="4"/>
  <c r="AX49" i="4"/>
  <c r="BM49" i="4"/>
  <c r="AE49" i="4"/>
  <c r="AU49" i="4"/>
  <c r="BN49" i="4"/>
  <c r="AH49" i="4"/>
  <c r="AU94" i="22" l="1"/>
  <c r="AV93" i="22"/>
  <c r="AF93" i="22"/>
  <c r="BN93" i="22"/>
  <c r="BP93" i="22"/>
  <c r="W93" i="22" s="1"/>
  <c r="X93" i="22" s="1"/>
  <c r="AH93" i="22"/>
  <c r="BO93" i="22"/>
  <c r="J49" i="4"/>
  <c r="BI50" i="4"/>
  <c r="AJ49" i="4"/>
  <c r="Q49" i="4" s="1"/>
  <c r="D49" i="4"/>
  <c r="AI49" i="4"/>
  <c r="AL49" i="4" l="1"/>
  <c r="AN93" i="22"/>
  <c r="AM93" i="22" s="1"/>
  <c r="BS93" i="1" s="1"/>
  <c r="BR93" i="1"/>
  <c r="S93" i="22"/>
  <c r="AV94" i="22"/>
  <c r="J93" i="22"/>
  <c r="BJ94" i="22"/>
  <c r="AI93" i="22"/>
  <c r="E93" i="22"/>
  <c r="AJ93" i="22"/>
  <c r="Q93" i="22" s="1"/>
  <c r="BH94" i="22"/>
  <c r="P49" i="4"/>
  <c r="R49" i="4" s="1"/>
  <c r="BK50" i="4" s="1"/>
  <c r="F49" i="4"/>
  <c r="AT49" i="4" s="1"/>
  <c r="AT50" i="4" s="1"/>
  <c r="AL93" i="22" l="1"/>
  <c r="BT93" i="1"/>
  <c r="T93" i="22"/>
  <c r="U93" i="22" s="1"/>
  <c r="AW93" i="22"/>
  <c r="P93" i="22"/>
  <c r="AK93" i="22" s="1"/>
  <c r="B93" i="22" s="1"/>
  <c r="BN93" i="1" s="1"/>
  <c r="BL94" i="22"/>
  <c r="AK49" i="4"/>
  <c r="B49" i="4" s="1"/>
  <c r="B49" i="1" s="1"/>
  <c r="AB50" i="4"/>
  <c r="Y50" i="4" s="1"/>
  <c r="AP51" i="4"/>
  <c r="BG50" i="4"/>
  <c r="AD50" i="4"/>
  <c r="AA50" i="4" s="1"/>
  <c r="W49" i="4"/>
  <c r="X49" i="4" s="1"/>
  <c r="AV49" i="4"/>
  <c r="AV50" i="4" s="1"/>
  <c r="AR51" i="4"/>
  <c r="V93" i="22" l="1"/>
  <c r="AO94" i="22"/>
  <c r="BU93" i="1"/>
  <c r="EH93" i="1" s="1"/>
  <c r="AF50" i="4"/>
  <c r="C50" i="4"/>
  <c r="C50" i="1" s="1"/>
  <c r="AN49" i="4"/>
  <c r="AM49" i="4" s="1"/>
  <c r="G49" i="1" s="1"/>
  <c r="S49" i="4"/>
  <c r="F49" i="1"/>
  <c r="O50" i="4"/>
  <c r="E50" i="1" s="1"/>
  <c r="AY50" i="4"/>
  <c r="T94" i="22" l="1"/>
  <c r="AS94" i="22"/>
  <c r="BK94" i="22"/>
  <c r="BI94" i="22"/>
  <c r="BM94" i="22"/>
  <c r="H49" i="1"/>
  <c r="AW49" i="4"/>
  <c r="T49" i="4"/>
  <c r="U49" i="4" s="1"/>
  <c r="E50" i="4"/>
  <c r="F50" i="4" s="1"/>
  <c r="BP94" i="22" l="1"/>
  <c r="W94" i="22" s="1"/>
  <c r="X94" i="22" s="1"/>
  <c r="AY94" i="22"/>
  <c r="BN94" i="22"/>
  <c r="AF94" i="22"/>
  <c r="BO94" i="22"/>
  <c r="AH94" i="22"/>
  <c r="AB51" i="4"/>
  <c r="Y51" i="4" s="1"/>
  <c r="AP52" i="4"/>
  <c r="I49" i="1"/>
  <c r="CI49" i="1" s="1"/>
  <c r="CV49" i="1" s="1" a="1"/>
  <c r="CV49" i="1" s="1"/>
  <c r="CV48" i="1" s="1"/>
  <c r="AO50" i="4"/>
  <c r="V49" i="4"/>
  <c r="AN94" i="22" l="1"/>
  <c r="AM94" i="22" s="1"/>
  <c r="BS94" i="1" s="1"/>
  <c r="BR94" i="1"/>
  <c r="S94" i="22"/>
  <c r="O116" i="22"/>
  <c r="O115" i="22"/>
  <c r="J94" i="22"/>
  <c r="BJ95" i="22"/>
  <c r="AI94" i="22"/>
  <c r="AJ94" i="22"/>
  <c r="Q94" i="22" s="1"/>
  <c r="E94" i="22"/>
  <c r="BH95" i="22"/>
  <c r="CU49" i="1" a="1"/>
  <c r="CU49" i="1" s="1"/>
  <c r="CU48" i="1" s="1"/>
  <c r="CT49" i="1" a="1"/>
  <c r="CT49" i="1" s="1"/>
  <c r="CT48" i="1" s="1"/>
  <c r="CS49" i="1" a="1"/>
  <c r="CS49" i="1" s="1"/>
  <c r="CS48" i="1" s="1"/>
  <c r="CP49" i="1"/>
  <c r="EC49" i="1"/>
  <c r="T50" i="4"/>
  <c r="AS50" i="4"/>
  <c r="BJ50" i="4"/>
  <c r="BL50" i="4"/>
  <c r="BH50" i="4"/>
  <c r="C51" i="4"/>
  <c r="C51" i="1" s="1"/>
  <c r="AE51" i="4"/>
  <c r="AL94" i="22" l="1"/>
  <c r="BT94" i="1"/>
  <c r="AW94" i="22"/>
  <c r="U94" i="22"/>
  <c r="P94" i="22"/>
  <c r="AK94" i="22" s="1"/>
  <c r="B94" i="22" s="1"/>
  <c r="BN94" i="1" s="1"/>
  <c r="BL95" i="22"/>
  <c r="CR45" i="1"/>
  <c r="CR49" i="1"/>
  <c r="CR48" i="1"/>
  <c r="CR46" i="1"/>
  <c r="CR47" i="1"/>
  <c r="BM50" i="4"/>
  <c r="AE50" i="4"/>
  <c r="BO50" i="4"/>
  <c r="AX50" i="4"/>
  <c r="BN50" i="4"/>
  <c r="AH50" i="4"/>
  <c r="D51" i="4"/>
  <c r="BU94" i="1" l="1"/>
  <c r="O114" i="22" a="1"/>
  <c r="O114" i="22" s="1"/>
  <c r="V94" i="22"/>
  <c r="AO95" i="22"/>
  <c r="BM95" i="22" s="1"/>
  <c r="J50" i="4"/>
  <c r="K50" i="4" s="1"/>
  <c r="AJ50" i="4"/>
  <c r="Q50" i="4" s="1"/>
  <c r="CV47" i="1"/>
  <c r="CT47" i="1"/>
  <c r="CS47" i="1"/>
  <c r="CU47" i="1"/>
  <c r="BG51" i="4"/>
  <c r="AI50" i="4"/>
  <c r="D50" i="4"/>
  <c r="AY95" i="22" l="1"/>
  <c r="BP95" i="22"/>
  <c r="W95" i="22" s="1"/>
  <c r="T95" i="22"/>
  <c r="AS95" i="22"/>
  <c r="AW95" i="22" s="1"/>
  <c r="V95" i="22" s="1"/>
  <c r="AV95" i="22"/>
  <c r="BK95" i="22"/>
  <c r="AU95" i="22" s="1"/>
  <c r="BI95" i="22"/>
  <c r="CN94" i="1"/>
  <c r="EH94" i="1"/>
  <c r="CZ48" i="1" a="1"/>
  <c r="CZ48" i="1" s="1"/>
  <c r="CY48" i="1" a="1"/>
  <c r="CY48" i="1" s="1"/>
  <c r="CX48" i="1" a="1"/>
  <c r="CX48" i="1" s="1"/>
  <c r="CW48" i="1" a="1"/>
  <c r="CW48" i="1" s="1"/>
  <c r="CW47" i="1"/>
  <c r="CW46" i="1" s="1"/>
  <c r="AL50" i="4"/>
  <c r="R50" i="4"/>
  <c r="BK51" i="4" s="1"/>
  <c r="P50" i="4"/>
  <c r="AK50" i="4" s="1"/>
  <c r="AC51" i="4"/>
  <c r="Z51" i="4" s="1"/>
  <c r="AQ52" i="4"/>
  <c r="AU50" i="4"/>
  <c r="BI51" i="4"/>
  <c r="AU96" i="22" l="1"/>
  <c r="AV96" i="22"/>
  <c r="AH95" i="22"/>
  <c r="BO95" i="22"/>
  <c r="AF95" i="22"/>
  <c r="BN95" i="22"/>
  <c r="CW45" i="1"/>
  <c r="CW49" i="1" s="1"/>
  <c r="DA49" i="1"/>
  <c r="AK50" i="1" s="1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V97" i="22" l="1"/>
  <c r="J95" i="22"/>
  <c r="BJ96" i="22"/>
  <c r="BK96" i="22" s="1"/>
  <c r="BO96" i="22" s="1"/>
  <c r="AI95" i="22"/>
  <c r="AJ95" i="22"/>
  <c r="Q95" i="22" s="1"/>
  <c r="E95" i="22"/>
  <c r="BH96" i="22"/>
  <c r="BI96" i="22" s="1"/>
  <c r="BN96" i="22" s="1"/>
  <c r="AU97" i="22"/>
  <c r="AC52" i="4"/>
  <c r="Z52" i="4" s="1"/>
  <c r="AQ53" i="4"/>
  <c r="DB53" i="1"/>
  <c r="CP50" i="1"/>
  <c r="CP51" i="1" s="1"/>
  <c r="CP52" i="1" s="1"/>
  <c r="CP53" i="1" s="1"/>
  <c r="DB50" i="1"/>
  <c r="AL50" i="1" s="1"/>
  <c r="DB52" i="1"/>
  <c r="DB51" i="1"/>
  <c r="DB49" i="1"/>
  <c r="S50" i="4"/>
  <c r="F50" i="1"/>
  <c r="AN50" i="4"/>
  <c r="AM50" i="4" s="1"/>
  <c r="G50" i="1" s="1"/>
  <c r="AX51" i="4"/>
  <c r="O51" i="4"/>
  <c r="E51" i="1" s="1"/>
  <c r="AM54" i="1" a="1"/>
  <c r="AM52" i="1" a="1"/>
  <c r="AM53" i="1" a="1"/>
  <c r="AM50" i="1" a="1"/>
  <c r="P95" i="22" l="1"/>
  <c r="AK95" i="22" s="1"/>
  <c r="BL96" i="22"/>
  <c r="BM96" i="22" s="1"/>
  <c r="BK97" i="22"/>
  <c r="BO97" i="22" s="1"/>
  <c r="BI97" i="22"/>
  <c r="BN97" i="22" s="1"/>
  <c r="AU98" i="22"/>
  <c r="AL95" i="22"/>
  <c r="AV98" i="22"/>
  <c r="H52" i="4"/>
  <c r="D52" i="1" s="1"/>
  <c r="AH52" i="4"/>
  <c r="J52" i="4" s="1"/>
  <c r="AM54" i="1"/>
  <c r="AM53" i="1"/>
  <c r="AM52" i="1"/>
  <c r="AM50" i="1"/>
  <c r="AN50" i="1" s="1"/>
  <c r="H50" i="1"/>
  <c r="AW50" i="4"/>
  <c r="U50" i="4"/>
  <c r="AM51" i="1" a="1"/>
  <c r="AV99" i="22" l="1"/>
  <c r="BK98" i="22"/>
  <c r="BO98" i="22" s="1"/>
  <c r="BI98" i="22"/>
  <c r="BN98" i="22" s="1"/>
  <c r="AU99" i="22"/>
  <c r="BP96" i="22"/>
  <c r="W96" i="22" s="1"/>
  <c r="BM97" i="22"/>
  <c r="B95" i="22"/>
  <c r="BN95" i="1" s="1"/>
  <c r="AM51" i="1"/>
  <c r="AN51" i="1" s="1"/>
  <c r="AN54" i="1"/>
  <c r="AN53" i="1"/>
  <c r="AN52" i="1"/>
  <c r="I50" i="1"/>
  <c r="EC50" i="1" s="1"/>
  <c r="V50" i="4"/>
  <c r="AO51" i="4"/>
  <c r="AP50" i="1"/>
  <c r="DE50" i="1" s="1"/>
  <c r="BK99" i="22" l="1"/>
  <c r="BO99" i="22" s="1"/>
  <c r="AU100" i="22"/>
  <c r="BI99" i="22"/>
  <c r="BN99" i="22" s="1"/>
  <c r="BP97" i="22"/>
  <c r="W97" i="22" s="1"/>
  <c r="BM98" i="22"/>
  <c r="AV100" i="22"/>
  <c r="AP51" i="1"/>
  <c r="DE51" i="1" s="1"/>
  <c r="BL51" i="4"/>
  <c r="BJ51" i="4"/>
  <c r="BH51" i="4"/>
  <c r="AS51" i="4"/>
  <c r="BK100" i="22" l="1"/>
  <c r="BO100" i="22" s="1"/>
  <c r="AV101" i="22"/>
  <c r="BP98" i="22"/>
  <c r="W98" i="22" s="1"/>
  <c r="BM99" i="22"/>
  <c r="BI100" i="22"/>
  <c r="BN100" i="22" s="1"/>
  <c r="AU101" i="22"/>
  <c r="AP52" i="1"/>
  <c r="BM51" i="4"/>
  <c r="AF51" i="4"/>
  <c r="AU51" i="4"/>
  <c r="BN51" i="4"/>
  <c r="AG51" i="4"/>
  <c r="BO51" i="4"/>
  <c r="AY51" i="4"/>
  <c r="AI51" i="4" s="1"/>
  <c r="BK101" i="22" l="1"/>
  <c r="BO101" i="22" s="1"/>
  <c r="BI101" i="22"/>
  <c r="BN101" i="22" s="1"/>
  <c r="BP99" i="22"/>
  <c r="W99" i="22" s="1"/>
  <c r="BM100" i="22"/>
  <c r="AU102" i="22"/>
  <c r="AV102" i="22"/>
  <c r="DE52" i="1"/>
  <c r="AP53" i="1"/>
  <c r="E51" i="4"/>
  <c r="F51" i="4" s="1"/>
  <c r="AT51" i="4" s="1"/>
  <c r="AJ51" i="4"/>
  <c r="Q51" i="4" s="1"/>
  <c r="I51" i="4"/>
  <c r="BI52" i="4"/>
  <c r="P51" i="4"/>
  <c r="BK102" i="22" l="1"/>
  <c r="BO102" i="22" s="1"/>
  <c r="AV103" i="22"/>
  <c r="AU103" i="22"/>
  <c r="BP100" i="22"/>
  <c r="W100" i="22" s="1"/>
  <c r="BM101" i="22"/>
  <c r="BI102" i="22"/>
  <c r="BN102" i="22" s="1"/>
  <c r="AK51" i="4"/>
  <c r="BG52" i="4"/>
  <c r="AL51" i="4"/>
  <c r="B51" i="4" s="1"/>
  <c r="R51" i="4"/>
  <c r="BK52" i="4" s="1"/>
  <c r="AB52" i="4"/>
  <c r="Y52" i="4" s="1"/>
  <c r="AP53" i="4"/>
  <c r="DE53" i="1"/>
  <c r="AP54" i="1"/>
  <c r="W51" i="4" l="1"/>
  <c r="X51" i="4" s="1"/>
  <c r="AN51" i="4" s="1"/>
  <c r="AM51" i="4" s="1"/>
  <c r="G51" i="1" s="1"/>
  <c r="BK103" i="22"/>
  <c r="BO103" i="22" s="1"/>
  <c r="BP101" i="22"/>
  <c r="W101" i="22" s="1"/>
  <c r="BM102" i="22"/>
  <c r="AU104" i="22"/>
  <c r="BI103" i="22"/>
  <c r="BN103" i="22" s="1"/>
  <c r="AV104" i="22"/>
  <c r="AE52" i="4"/>
  <c r="D52" i="4" s="1"/>
  <c r="F52" i="4" s="1"/>
  <c r="C52" i="4"/>
  <c r="C52" i="1" s="1"/>
  <c r="AR53" i="4"/>
  <c r="AD52" i="4"/>
  <c r="AA52" i="4" s="1"/>
  <c r="AV51" i="4"/>
  <c r="S51" i="4"/>
  <c r="F51" i="1"/>
  <c r="B51" i="1"/>
  <c r="U51" i="4"/>
  <c r="I51" i="1" s="1"/>
  <c r="EC51" i="1" s="1"/>
  <c r="DE54" i="1"/>
  <c r="BK104" i="22" l="1"/>
  <c r="BO104" i="22" s="1"/>
  <c r="BI104" i="22"/>
  <c r="BN104" i="22" s="1"/>
  <c r="AV105" i="22"/>
  <c r="AU105" i="22"/>
  <c r="BP102" i="22"/>
  <c r="W102" i="22" s="1"/>
  <c r="BM103" i="22"/>
  <c r="O52" i="4"/>
  <c r="E52" i="1" s="1"/>
  <c r="AX52" i="4"/>
  <c r="H51" i="1"/>
  <c r="AW51" i="4"/>
  <c r="AB53" i="4"/>
  <c r="Y53" i="4" s="1"/>
  <c r="AP54" i="4"/>
  <c r="BK105" i="22" l="1"/>
  <c r="BO105" i="22" s="1"/>
  <c r="AU106" i="22"/>
  <c r="AV106" i="22"/>
  <c r="BP103" i="22"/>
  <c r="W103" i="22" s="1"/>
  <c r="BM104" i="22"/>
  <c r="BI105" i="22"/>
  <c r="BN105" i="22" s="1"/>
  <c r="V51" i="4"/>
  <c r="AO52" i="4"/>
  <c r="AF53" i="4"/>
  <c r="E53" i="4" s="1"/>
  <c r="C53" i="4"/>
  <c r="C53" i="1" s="1"/>
  <c r="T51" i="4"/>
  <c r="BK106" i="22" l="1"/>
  <c r="BO106" i="22" s="1"/>
  <c r="BP104" i="22"/>
  <c r="W104" i="22" s="1"/>
  <c r="BM105" i="22"/>
  <c r="AV107" i="22"/>
  <c r="BI106" i="22"/>
  <c r="BN106" i="22" s="1"/>
  <c r="AU107" i="22"/>
  <c r="BL52" i="4"/>
  <c r="AS52" i="4"/>
  <c r="BH52" i="4"/>
  <c r="AT52" i="4" s="1"/>
  <c r="BJ52" i="4"/>
  <c r="BK107" i="22" l="1"/>
  <c r="BO107" i="22" s="1"/>
  <c r="AU108" i="22"/>
  <c r="BI107" i="22"/>
  <c r="BN107" i="22" s="1"/>
  <c r="AV108" i="22"/>
  <c r="BP105" i="22"/>
  <c r="W105" i="22" s="1"/>
  <c r="BM106" i="22"/>
  <c r="AG52" i="4"/>
  <c r="BN52" i="4"/>
  <c r="AF52" i="4"/>
  <c r="BM52" i="4"/>
  <c r="BO52" i="4"/>
  <c r="AY52" i="4"/>
  <c r="AI52" i="4" s="1"/>
  <c r="P52" i="4" s="1"/>
  <c r="R52" i="4" s="1"/>
  <c r="BK108" i="22" l="1"/>
  <c r="BO108" i="22" s="1"/>
  <c r="BI108" i="22"/>
  <c r="BN108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BP106" i="22"/>
  <c r="W106" i="22" s="1"/>
  <c r="BM107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AD53" i="4"/>
  <c r="AA53" i="4" s="1"/>
  <c r="AR54" i="4"/>
  <c r="AV52" i="4"/>
  <c r="E52" i="4"/>
  <c r="AJ52" i="4"/>
  <c r="Q52" i="4" s="1"/>
  <c r="BG53" i="4"/>
  <c r="I52" i="4"/>
  <c r="BK109" i="22" l="1"/>
  <c r="BO109" i="22" s="1"/>
  <c r="AL52" i="4"/>
  <c r="BP107" i="22"/>
  <c r="W107" i="22" s="1"/>
  <c r="BM108" i="22"/>
  <c r="BI109" i="22"/>
  <c r="BN109" i="22" s="1"/>
  <c r="AK52" i="4"/>
  <c r="B52" i="4" s="1"/>
  <c r="K52" i="4"/>
  <c r="AY53" i="4"/>
  <c r="O53" i="4"/>
  <c r="E53" i="1" s="1"/>
  <c r="BK53" i="4"/>
  <c r="BP108" i="22" l="1"/>
  <c r="W108" i="22" s="1"/>
  <c r="BM109" i="22"/>
  <c r="BP109" i="22" s="1"/>
  <c r="W109" i="22" s="1"/>
  <c r="B52" i="1"/>
  <c r="U52" i="4"/>
  <c r="I52" i="1" s="1"/>
  <c r="EC52" i="1" s="1"/>
  <c r="AC53" i="4"/>
  <c r="Z53" i="4" s="1"/>
  <c r="AQ54" i="4"/>
  <c r="AU52" i="4"/>
  <c r="AU53" i="4" s="1"/>
  <c r="W52" i="4"/>
  <c r="X52" i="4" s="1"/>
  <c r="BI53" i="4"/>
  <c r="AG53" i="4" l="1"/>
  <c r="H53" i="4"/>
  <c r="D53" i="1" s="1"/>
  <c r="AN52" i="4"/>
  <c r="AM52" i="4" s="1"/>
  <c r="G52" i="1" s="1"/>
  <c r="S52" i="4"/>
  <c r="F52" i="1"/>
  <c r="H52" i="1" l="1"/>
  <c r="AW52" i="4"/>
  <c r="T52" i="4" s="1"/>
  <c r="I53" i="4"/>
  <c r="K53" i="4" s="1"/>
  <c r="AC54" i="4" l="1"/>
  <c r="Z54" i="4" s="1"/>
  <c r="AQ55" i="4"/>
  <c r="AO53" i="4"/>
  <c r="V52" i="4"/>
  <c r="BJ53" i="4" l="1"/>
  <c r="BH53" i="4"/>
  <c r="T53" i="4"/>
  <c r="AS53" i="4"/>
  <c r="BL53" i="4"/>
  <c r="AG54" i="4"/>
  <c r="I54" i="4" s="1"/>
  <c r="K54" i="4" s="1"/>
  <c r="H54" i="4"/>
  <c r="D54" i="1" s="1"/>
  <c r="AC55" i="4" l="1"/>
  <c r="Z55" i="4" s="1"/>
  <c r="AQ56" i="4"/>
  <c r="AX53" i="4"/>
  <c r="BO53" i="4"/>
  <c r="BM53" i="4"/>
  <c r="AE53" i="4"/>
  <c r="BN53" i="4"/>
  <c r="AH53" i="4"/>
  <c r="J53" i="4" l="1"/>
  <c r="AJ53" i="4"/>
  <c r="Q53" i="4" s="1"/>
  <c r="BI54" i="4"/>
  <c r="D53" i="4"/>
  <c r="F53" i="4" s="1"/>
  <c r="AT53" i="4" s="1"/>
  <c r="AI53" i="4"/>
  <c r="H55" i="4"/>
  <c r="D55" i="1" s="1"/>
  <c r="AG55" i="4"/>
  <c r="I55" i="4" s="1"/>
  <c r="K55" i="4" s="1"/>
  <c r="AL53" i="4" l="1"/>
  <c r="BG54" i="4"/>
  <c r="P53" i="4"/>
  <c r="AP55" i="4"/>
  <c r="AB54" i="4"/>
  <c r="Y54" i="4" s="1"/>
  <c r="AC56" i="4"/>
  <c r="Z56" i="4" s="1"/>
  <c r="AQ57" i="4"/>
  <c r="C54" i="4" l="1"/>
  <c r="C54" i="1" s="1"/>
  <c r="AF54" i="4"/>
  <c r="H56" i="4"/>
  <c r="D56" i="1" s="1"/>
  <c r="AG56" i="4"/>
  <c r="I56" i="4" s="1"/>
  <c r="K56" i="4" s="1"/>
  <c r="AK53" i="4"/>
  <c r="B53" i="4" s="1"/>
  <c r="R53" i="4"/>
  <c r="AD54" i="4" l="1"/>
  <c r="AA54" i="4" s="1"/>
  <c r="AR55" i="4"/>
  <c r="AV53" i="4"/>
  <c r="BK54" i="4"/>
  <c r="W53" i="4"/>
  <c r="X53" i="4" s="1"/>
  <c r="B53" i="1"/>
  <c r="AQ58" i="4"/>
  <c r="AC57" i="4"/>
  <c r="Z57" i="4" s="1"/>
  <c r="E54" i="4"/>
  <c r="S53" i="4" l="1"/>
  <c r="F53" i="1"/>
  <c r="AN53" i="4"/>
  <c r="AM53" i="4" s="1"/>
  <c r="G53" i="1" s="1"/>
  <c r="H57" i="4"/>
  <c r="D57" i="1" s="1"/>
  <c r="AG57" i="4"/>
  <c r="I57" i="4" s="1"/>
  <c r="K57" i="4" s="1"/>
  <c r="O54" i="4"/>
  <c r="E54" i="1" s="1"/>
  <c r="AY54" i="4"/>
  <c r="AC58" i="4" l="1"/>
  <c r="Z58" i="4" s="1"/>
  <c r="AQ59" i="4"/>
  <c r="H53" i="1"/>
  <c r="AW53" i="4"/>
  <c r="U53" i="4"/>
  <c r="I53" i="1" s="1"/>
  <c r="EC53" i="1" s="1"/>
  <c r="AO54" i="4" l="1"/>
  <c r="V53" i="4"/>
  <c r="H58" i="4"/>
  <c r="D58" i="1" s="1"/>
  <c r="AG58" i="4"/>
  <c r="I58" i="4" s="1"/>
  <c r="K58" i="4" s="1"/>
  <c r="AC59" i="4" l="1"/>
  <c r="Z59" i="4" s="1"/>
  <c r="AQ60" i="4"/>
  <c r="BH54" i="4"/>
  <c r="BJ54" i="4"/>
  <c r="AS54" i="4"/>
  <c r="BL54" i="4"/>
  <c r="AH54" i="4" l="1"/>
  <c r="BN54" i="4"/>
  <c r="BM54" i="4"/>
  <c r="AE54" i="4"/>
  <c r="H59" i="4"/>
  <c r="D59" i="1" s="1"/>
  <c r="AG59" i="4"/>
  <c r="I59" i="4" s="1"/>
  <c r="K59" i="4" s="1"/>
  <c r="AU54" i="4"/>
  <c r="AX54" i="4"/>
  <c r="BO54" i="4"/>
  <c r="AC60" i="4" l="1"/>
  <c r="Z60" i="4" s="1"/>
  <c r="AQ61" i="4"/>
  <c r="D54" i="4"/>
  <c r="AI54" i="4"/>
  <c r="J54" i="4"/>
  <c r="BI55" i="4"/>
  <c r="AJ54" i="4"/>
  <c r="Q54" i="4" s="1"/>
  <c r="AL54" i="4" l="1"/>
  <c r="P54" i="4"/>
  <c r="R54" i="4" s="1"/>
  <c r="BK55" i="4" s="1"/>
  <c r="F54" i="4"/>
  <c r="AT54" i="4" s="1"/>
  <c r="AT55" i="4" s="1"/>
  <c r="H60" i="4"/>
  <c r="D60" i="1" s="1"/>
  <c r="AG60" i="4"/>
  <c r="I60" i="4" s="1"/>
  <c r="K60" i="4" s="1"/>
  <c r="AC61" i="4" l="1"/>
  <c r="Z61" i="4" s="1"/>
  <c r="AG61" i="4" s="1"/>
  <c r="AQ62" i="4"/>
  <c r="AK54" i="4"/>
  <c r="B54" i="4" s="1"/>
  <c r="B54" i="1" s="1"/>
  <c r="AB55" i="4"/>
  <c r="Y55" i="4" s="1"/>
  <c r="AP56" i="4"/>
  <c r="W54" i="4"/>
  <c r="X54" i="4" s="1"/>
  <c r="BG55" i="4"/>
  <c r="AR56" i="4"/>
  <c r="AD55" i="4"/>
  <c r="AA55" i="4" s="1"/>
  <c r="AV54" i="4"/>
  <c r="AV55" i="4" s="1"/>
  <c r="H61" i="4" l="1"/>
  <c r="D61" i="1" s="1"/>
  <c r="I61" i="4"/>
  <c r="F54" i="1"/>
  <c r="S54" i="4"/>
  <c r="AN54" i="4"/>
  <c r="AM54" i="4" s="1"/>
  <c r="G54" i="1" s="1"/>
  <c r="C55" i="4"/>
  <c r="C55" i="1" s="1"/>
  <c r="AF55" i="4"/>
  <c r="AY55" i="4"/>
  <c r="O55" i="4"/>
  <c r="E55" i="1" s="1"/>
  <c r="E55" i="4" l="1"/>
  <c r="AW54" i="4"/>
  <c r="H54" i="1"/>
  <c r="T54" i="4"/>
  <c r="U54" i="4" s="1"/>
  <c r="I54" i="1" s="1"/>
  <c r="V54" i="4" l="1"/>
  <c r="AO55" i="4"/>
  <c r="EC54" i="1"/>
  <c r="CI54" i="1"/>
  <c r="CV54" i="1" s="1" a="1"/>
  <c r="CV54" i="1" s="1"/>
  <c r="CV53" i="1" s="1"/>
  <c r="CS54" i="1" l="1" a="1"/>
  <c r="CS54" i="1" s="1"/>
  <c r="CS53" i="1" s="1"/>
  <c r="CU54" i="1" a="1"/>
  <c r="CU54" i="1" s="1"/>
  <c r="CU53" i="1" s="1"/>
  <c r="CT54" i="1" a="1"/>
  <c r="CT54" i="1" s="1"/>
  <c r="CT53" i="1" s="1"/>
  <c r="CP54" i="1"/>
  <c r="T55" i="4"/>
  <c r="AS55" i="4"/>
  <c r="BH55" i="4"/>
  <c r="BJ55" i="4"/>
  <c r="BL55" i="4"/>
  <c r="CT52" i="1" l="1"/>
  <c r="CU52" i="1"/>
  <c r="CS52" i="1"/>
  <c r="CV52" i="1"/>
  <c r="AX55" i="4"/>
  <c r="BO55" i="4"/>
  <c r="BM55" i="4"/>
  <c r="AE55" i="4"/>
  <c r="AH55" i="4"/>
  <c r="BN55" i="4"/>
  <c r="AU55" i="4"/>
  <c r="CR51" i="1"/>
  <c r="CR52" i="1"/>
  <c r="CR54" i="1"/>
  <c r="CR50" i="1"/>
  <c r="CR53" i="1"/>
  <c r="CY53" i="1" l="1" a="1"/>
  <c r="CY53" i="1" s="1"/>
  <c r="CZ53" i="1" a="1"/>
  <c r="CZ53" i="1" s="1"/>
  <c r="CX53" i="1" a="1"/>
  <c r="CX53" i="1" s="1"/>
  <c r="CW53" i="1" a="1"/>
  <c r="CW53" i="1" s="1"/>
  <c r="CW52" i="1"/>
  <c r="CW51" i="1" s="1"/>
  <c r="BI56" i="4"/>
  <c r="J55" i="4"/>
  <c r="AJ55" i="4"/>
  <c r="Q55" i="4" s="1"/>
  <c r="D55" i="4"/>
  <c r="F55" i="4" s="1"/>
  <c r="AI55" i="4"/>
  <c r="BG56" i="4" l="1"/>
  <c r="P55" i="4"/>
  <c r="AB56" i="4"/>
  <c r="Y56" i="4" s="1"/>
  <c r="AP57" i="4"/>
  <c r="CW50" i="1"/>
  <c r="CW54" i="1" s="1"/>
  <c r="DA54" i="1"/>
  <c r="AK55" i="1" s="1"/>
  <c r="AL55" i="4"/>
  <c r="AF56" i="4" l="1"/>
  <c r="C56" i="4"/>
  <c r="C56" i="1" s="1"/>
  <c r="AK55" i="4"/>
  <c r="B55" i="4" s="1"/>
  <c r="R55" i="4"/>
  <c r="CP55" i="1"/>
  <c r="CP56" i="1" s="1"/>
  <c r="CP57" i="1" s="1"/>
  <c r="CP58" i="1" s="1"/>
  <c r="DB56" i="1"/>
  <c r="DB57" i="1"/>
  <c r="DB55" i="1"/>
  <c r="DB54" i="1"/>
  <c r="DB58" i="1"/>
  <c r="AM59" i="1" a="1"/>
  <c r="AM56" i="1" a="1"/>
  <c r="AM57" i="1" a="1"/>
  <c r="AM55" i="1" a="1"/>
  <c r="AM58" i="1" a="1"/>
  <c r="AM58" i="1" l="1"/>
  <c r="AM57" i="1"/>
  <c r="AM59" i="1"/>
  <c r="AM55" i="1"/>
  <c r="AM56" i="1"/>
  <c r="AD56" i="4"/>
  <c r="AA56" i="4" s="1"/>
  <c r="AR57" i="4"/>
  <c r="W55" i="4"/>
  <c r="X55" i="4" s="1"/>
  <c r="BK56" i="4"/>
  <c r="B55" i="1"/>
  <c r="AL55" i="1"/>
  <c r="E56" i="4"/>
  <c r="F55" i="1" l="1"/>
  <c r="AN55" i="4"/>
  <c r="AM55" i="4" s="1"/>
  <c r="G55" i="1" s="1"/>
  <c r="S55" i="4"/>
  <c r="AN56" i="1"/>
  <c r="AN55" i="1"/>
  <c r="AN59" i="1"/>
  <c r="AY56" i="4"/>
  <c r="O56" i="4"/>
  <c r="E56" i="1" s="1"/>
  <c r="AN57" i="1"/>
  <c r="AN58" i="1"/>
  <c r="AP55" i="1" l="1"/>
  <c r="DE55" i="1" s="1"/>
  <c r="H55" i="1"/>
  <c r="AW55" i="4"/>
  <c r="U55" i="4"/>
  <c r="I55" i="1" s="1"/>
  <c r="EC55" i="1" s="1"/>
  <c r="AP56" i="1" l="1"/>
  <c r="DE56" i="1" s="1"/>
  <c r="AO56" i="4"/>
  <c r="V55" i="4"/>
  <c r="AP57" i="1" l="1"/>
  <c r="DE57" i="1" s="1"/>
  <c r="BL56" i="4"/>
  <c r="BH56" i="4"/>
  <c r="BJ56" i="4"/>
  <c r="AS56" i="4"/>
  <c r="AP58" i="1" l="1"/>
  <c r="DE58" i="1" s="1"/>
  <c r="AH56" i="4"/>
  <c r="BN56" i="4"/>
  <c r="BM56" i="4"/>
  <c r="AE56" i="4"/>
  <c r="BO56" i="4"/>
  <c r="AX56" i="4"/>
  <c r="AU56" i="4"/>
  <c r="AP59" i="1" l="1"/>
  <c r="DE59" i="1" s="1"/>
  <c r="D56" i="4"/>
  <c r="F56" i="4" s="1"/>
  <c r="AT56" i="4" s="1"/>
  <c r="AT57" i="4" s="1"/>
  <c r="AI56" i="4"/>
  <c r="BI57" i="4"/>
  <c r="J56" i="4"/>
  <c r="AJ56" i="4"/>
  <c r="Q56" i="4" s="1"/>
  <c r="AL56" i="4" l="1"/>
  <c r="BG57" i="4"/>
  <c r="P56" i="4"/>
  <c r="AB57" i="4"/>
  <c r="Y57" i="4" s="1"/>
  <c r="AP58" i="4"/>
  <c r="AF57" i="4" l="1"/>
  <c r="C57" i="4"/>
  <c r="C57" i="1" s="1"/>
  <c r="AK56" i="4"/>
  <c r="B56" i="4" s="1"/>
  <c r="B56" i="1" s="1"/>
  <c r="R56" i="4"/>
  <c r="AR58" i="4" l="1"/>
  <c r="AV56" i="4"/>
  <c r="AV57" i="4" s="1"/>
  <c r="AD57" i="4"/>
  <c r="AA57" i="4" s="1"/>
  <c r="BK57" i="4"/>
  <c r="W56" i="4"/>
  <c r="X56" i="4" s="1"/>
  <c r="E57" i="4"/>
  <c r="AN56" i="4" l="1"/>
  <c r="AM56" i="4" s="1"/>
  <c r="G56" i="1" s="1"/>
  <c r="S56" i="4"/>
  <c r="F56" i="1"/>
  <c r="AY57" i="4"/>
  <c r="O57" i="4"/>
  <c r="E57" i="1" s="1"/>
  <c r="AW56" i="4" l="1"/>
  <c r="H56" i="1"/>
  <c r="T56" i="4"/>
  <c r="U56" i="4" s="1"/>
  <c r="I56" i="1" s="1"/>
  <c r="EC56" i="1" s="1"/>
  <c r="V56" i="4" l="1"/>
  <c r="AO57" i="4"/>
  <c r="BJ57" i="4" l="1"/>
  <c r="T57" i="4"/>
  <c r="AS57" i="4"/>
  <c r="BH57" i="4"/>
  <c r="AU57" i="4"/>
  <c r="BL57" i="4"/>
  <c r="BM57" i="4" l="1"/>
  <c r="AE57" i="4"/>
  <c r="AX57" i="4"/>
  <c r="BO57" i="4"/>
  <c r="BN57" i="4"/>
  <c r="AH57" i="4"/>
  <c r="BI58" i="4" l="1"/>
  <c r="J57" i="4"/>
  <c r="AJ57" i="4"/>
  <c r="Q57" i="4" s="1"/>
  <c r="AI57" i="4"/>
  <c r="D57" i="4"/>
  <c r="AL57" i="4" l="1"/>
  <c r="F57" i="4"/>
  <c r="P57" i="4"/>
  <c r="R57" i="4" s="1"/>
  <c r="BK58" i="4" s="1"/>
  <c r="AD58" i="4" l="1"/>
  <c r="AA58" i="4" s="1"/>
  <c r="AR59" i="4"/>
  <c r="AK57" i="4"/>
  <c r="B57" i="4" s="1"/>
  <c r="AB58" i="4"/>
  <c r="Y58" i="4" s="1"/>
  <c r="AP59" i="4"/>
  <c r="BG58" i="4"/>
  <c r="W57" i="4"/>
  <c r="X57" i="4" s="1"/>
  <c r="B57" i="1" l="1"/>
  <c r="C58" i="4"/>
  <c r="C58" i="1" s="1"/>
  <c r="AF58" i="4"/>
  <c r="E58" i="4" s="1"/>
  <c r="AN57" i="4"/>
  <c r="AM57" i="4" s="1"/>
  <c r="G57" i="1" s="1"/>
  <c r="S57" i="4"/>
  <c r="F57" i="1"/>
  <c r="AY58" i="4"/>
  <c r="O58" i="4"/>
  <c r="E58" i="1" s="1"/>
  <c r="H57" i="1" l="1"/>
  <c r="AW57" i="4"/>
  <c r="U57" i="4"/>
  <c r="I57" i="1" s="1"/>
  <c r="EC57" i="1" s="1"/>
  <c r="AO58" i="4" l="1"/>
  <c r="V57" i="4"/>
  <c r="AS58" i="4" l="1"/>
  <c r="BJ58" i="4"/>
  <c r="BL58" i="4"/>
  <c r="BH58" i="4"/>
  <c r="AX58" i="4" l="1"/>
  <c r="BO58" i="4"/>
  <c r="AU58" i="4"/>
  <c r="AH58" i="4"/>
  <c r="BN58" i="4"/>
  <c r="AE58" i="4"/>
  <c r="BM58" i="4"/>
  <c r="D58" i="4" l="1"/>
  <c r="F58" i="4" s="1"/>
  <c r="AT58" i="4" s="1"/>
  <c r="AT59" i="4" s="1"/>
  <c r="AI58" i="4"/>
  <c r="J58" i="4"/>
  <c r="BI59" i="4"/>
  <c r="AJ58" i="4"/>
  <c r="Q58" i="4" s="1"/>
  <c r="BG59" i="4" l="1"/>
  <c r="AL58" i="4"/>
  <c r="P58" i="4"/>
  <c r="AP60" i="4"/>
  <c r="AB59" i="4"/>
  <c r="Y59" i="4" s="1"/>
  <c r="AF59" i="4" l="1"/>
  <c r="C59" i="4"/>
  <c r="C59" i="1" s="1"/>
  <c r="AK58" i="4"/>
  <c r="B58" i="4" s="1"/>
  <c r="B58" i="1" s="1"/>
  <c r="R58" i="4"/>
  <c r="E59" i="4" l="1"/>
  <c r="AD59" i="4"/>
  <c r="AA59" i="4" s="1"/>
  <c r="AR60" i="4"/>
  <c r="AV58" i="4"/>
  <c r="AV59" i="4" s="1"/>
  <c r="W58" i="4"/>
  <c r="X58" i="4" s="1"/>
  <c r="BK59" i="4"/>
  <c r="AY59" i="4" l="1"/>
  <c r="O59" i="4"/>
  <c r="E59" i="1" s="1"/>
  <c r="F58" i="1"/>
  <c r="AN58" i="4"/>
  <c r="AM58" i="4" s="1"/>
  <c r="G58" i="1" s="1"/>
  <c r="S58" i="4"/>
  <c r="H58" i="1" l="1"/>
  <c r="AW58" i="4"/>
  <c r="T58" i="4"/>
  <c r="U58" i="4" s="1"/>
  <c r="I58" i="1" s="1"/>
  <c r="EC58" i="1" s="1"/>
  <c r="AO59" i="4" l="1"/>
  <c r="V58" i="4"/>
  <c r="BJ59" i="4" l="1"/>
  <c r="BL59" i="4"/>
  <c r="T59" i="4"/>
  <c r="AS59" i="4"/>
  <c r="BH59" i="4"/>
  <c r="AU59" i="4"/>
  <c r="BM59" i="4" l="1"/>
  <c r="AE59" i="4"/>
  <c r="BO59" i="4"/>
  <c r="AX59" i="4"/>
  <c r="BN59" i="4"/>
  <c r="AH59" i="4"/>
  <c r="J59" i="4" l="1"/>
  <c r="BI60" i="4"/>
  <c r="AJ59" i="4"/>
  <c r="Q59" i="4" s="1"/>
  <c r="D59" i="4"/>
  <c r="F59" i="4" s="1"/>
  <c r="AI59" i="4"/>
  <c r="AL59" i="4" l="1"/>
  <c r="BG60" i="4"/>
  <c r="P59" i="4"/>
  <c r="AP61" i="4"/>
  <c r="AB60" i="4"/>
  <c r="Y60" i="4" s="1"/>
  <c r="AF60" i="4" l="1"/>
  <c r="C60" i="4"/>
  <c r="C60" i="1" s="1"/>
  <c r="AK59" i="4"/>
  <c r="B59" i="4" s="1"/>
  <c r="R59" i="4"/>
  <c r="AR61" i="4" l="1"/>
  <c r="AD60" i="4"/>
  <c r="AA60" i="4" s="1"/>
  <c r="W59" i="4"/>
  <c r="X59" i="4" s="1"/>
  <c r="BK60" i="4"/>
  <c r="E60" i="4"/>
  <c r="B59" i="1"/>
  <c r="AY60" i="4" l="1"/>
  <c r="O60" i="4"/>
  <c r="E60" i="1" s="1"/>
  <c r="AN59" i="4"/>
  <c r="AM59" i="4" s="1"/>
  <c r="G59" i="1" s="1"/>
  <c r="S59" i="4"/>
  <c r="F59" i="1"/>
  <c r="H59" i="1" l="1"/>
  <c r="AW59" i="4"/>
  <c r="U59" i="4"/>
  <c r="V59" i="4" l="1"/>
  <c r="AO60" i="4"/>
  <c r="I59" i="1"/>
  <c r="CI59" i="1" l="1"/>
  <c r="CV59" i="1" s="1" a="1"/>
  <c r="CV59" i="1" s="1"/>
  <c r="CV58" i="1" s="1"/>
  <c r="EC59" i="1"/>
  <c r="BL60" i="4"/>
  <c r="AS60" i="4"/>
  <c r="BH60" i="4"/>
  <c r="BJ60" i="4"/>
  <c r="BN60" i="4" l="1"/>
  <c r="AH60" i="4"/>
  <c r="BM60" i="4"/>
  <c r="AE60" i="4"/>
  <c r="AU60" i="4"/>
  <c r="BO60" i="4"/>
  <c r="AX60" i="4"/>
  <c r="CU59" i="1" a="1"/>
  <c r="CU59" i="1" s="1"/>
  <c r="CU58" i="1" s="1"/>
  <c r="CT59" i="1" a="1"/>
  <c r="CT59" i="1" s="1"/>
  <c r="CT58" i="1" s="1"/>
  <c r="CS59" i="1" a="1"/>
  <c r="CS59" i="1" s="1"/>
  <c r="CS58" i="1" s="1"/>
  <c r="CP59" i="1"/>
  <c r="J60" i="4" l="1"/>
  <c r="BI61" i="4"/>
  <c r="AJ60" i="4"/>
  <c r="Q60" i="4" s="1"/>
  <c r="CR59" i="1"/>
  <c r="CR58" i="1"/>
  <c r="CR57" i="1"/>
  <c r="CR56" i="1"/>
  <c r="CR55" i="1"/>
  <c r="D60" i="4"/>
  <c r="F60" i="4" s="1"/>
  <c r="AT60" i="4" s="1"/>
  <c r="AT61" i="4" s="1"/>
  <c r="AI60" i="4"/>
  <c r="CS57" i="1"/>
  <c r="CT57" i="1"/>
  <c r="CU57" i="1"/>
  <c r="CV57" i="1"/>
  <c r="BG61" i="4" l="1"/>
  <c r="AP62" i="4"/>
  <c r="AB61" i="4"/>
  <c r="Y61" i="4" s="1"/>
  <c r="AL60" i="4"/>
  <c r="CY58" i="1" a="1"/>
  <c r="CY58" i="1" s="1"/>
  <c r="CZ58" i="1" a="1"/>
  <c r="CZ58" i="1" s="1"/>
  <c r="CX58" i="1" a="1"/>
  <c r="CX58" i="1" s="1"/>
  <c r="CW58" i="1" a="1"/>
  <c r="CW58" i="1" s="1"/>
  <c r="CW57" i="1"/>
  <c r="CW56" i="1" s="1"/>
  <c r="P60" i="4"/>
  <c r="AK60" i="4" l="1"/>
  <c r="B60" i="4" s="1"/>
  <c r="B60" i="1" s="1"/>
  <c r="R60" i="4"/>
  <c r="AF61" i="4"/>
  <c r="E61" i="4" s="1"/>
  <c r="F61" i="4" s="1"/>
  <c r="C61" i="4"/>
  <c r="C61" i="1" s="1"/>
  <c r="CW59" i="1"/>
  <c r="DB60" i="1" s="1"/>
  <c r="DA59" i="1"/>
  <c r="AK60" i="1" s="1"/>
  <c r="CW55" i="1"/>
  <c r="AB62" i="4" l="1"/>
  <c r="Y62" i="4" s="1"/>
  <c r="AP63" i="4"/>
  <c r="AR62" i="4"/>
  <c r="AD61" i="4"/>
  <c r="AA61" i="4" s="1"/>
  <c r="AV60" i="4"/>
  <c r="AV61" i="4" s="1"/>
  <c r="W60" i="4"/>
  <c r="X60" i="4" s="1"/>
  <c r="BK61" i="4"/>
  <c r="DB63" i="1"/>
  <c r="CP60" i="1"/>
  <c r="CP61" i="1" s="1"/>
  <c r="CP62" i="1" s="1"/>
  <c r="CP63" i="1" s="1"/>
  <c r="AL60" i="1"/>
  <c r="DB62" i="1"/>
  <c r="DB61" i="1"/>
  <c r="DB59" i="1"/>
  <c r="AM64" i="1" a="1"/>
  <c r="AM63" i="1" a="1"/>
  <c r="AM62" i="1" a="1"/>
  <c r="AM61" i="1" a="1"/>
  <c r="AM60" i="1" a="1"/>
  <c r="S60" i="4" l="1"/>
  <c r="F60" i="1"/>
  <c r="AN60" i="4"/>
  <c r="AM60" i="4" s="1"/>
  <c r="G60" i="1" s="1"/>
  <c r="AE62" i="4"/>
  <c r="D62" i="4" s="1"/>
  <c r="C62" i="4"/>
  <c r="C62" i="1" s="1"/>
  <c r="O61" i="4"/>
  <c r="E61" i="1" s="1"/>
  <c r="AY61" i="4"/>
  <c r="AM64" i="1"/>
  <c r="AM63" i="1"/>
  <c r="AM62" i="1"/>
  <c r="AM60" i="1"/>
  <c r="AM61" i="1"/>
  <c r="H60" i="1" l="1"/>
  <c r="T60" i="4"/>
  <c r="U60" i="4" s="1"/>
  <c r="I60" i="1" s="1"/>
  <c r="EC60" i="1" s="1"/>
  <c r="AW60" i="4"/>
  <c r="AN64" i="1"/>
  <c r="AN63" i="1"/>
  <c r="AN62" i="1"/>
  <c r="AN61" i="1"/>
  <c r="AN60" i="1"/>
  <c r="AO61" i="4" l="1"/>
  <c r="V60" i="4"/>
  <c r="AP60" i="1"/>
  <c r="DE60" i="1" s="1"/>
  <c r="BL61" i="4" l="1"/>
  <c r="T61" i="4"/>
  <c r="AS61" i="4"/>
  <c r="BJ61" i="4"/>
  <c r="BH61" i="4"/>
  <c r="AP61" i="1"/>
  <c r="AE61" i="4" l="1"/>
  <c r="BM61" i="4"/>
  <c r="BN61" i="4"/>
  <c r="AH61" i="4"/>
  <c r="AX61" i="4"/>
  <c r="BO61" i="4"/>
  <c r="DE61" i="1"/>
  <c r="AP62" i="1"/>
  <c r="J61" i="4" l="1"/>
  <c r="K61" i="4" s="1"/>
  <c r="BI62" i="4" s="1"/>
  <c r="AJ61" i="4"/>
  <c r="Q61" i="4" s="1"/>
  <c r="D61" i="4"/>
  <c r="BG62" i="4"/>
  <c r="AI61" i="4"/>
  <c r="DE62" i="1"/>
  <c r="AP63" i="1"/>
  <c r="P61" i="4" l="1"/>
  <c r="AK61" i="4" s="1"/>
  <c r="B61" i="4" s="1"/>
  <c r="AL61" i="4"/>
  <c r="R61" i="4"/>
  <c r="W61" i="4" s="1"/>
  <c r="X61" i="4" s="1"/>
  <c r="AC62" i="4"/>
  <c r="Z62" i="4" s="1"/>
  <c r="AQ63" i="4"/>
  <c r="AU61" i="4"/>
  <c r="DE63" i="1"/>
  <c r="AP64" i="1"/>
  <c r="DE64" i="1" l="1"/>
  <c r="H62" i="4"/>
  <c r="D62" i="1" s="1"/>
  <c r="AH62" i="4"/>
  <c r="J62" i="4" s="1"/>
  <c r="K62" i="4" s="1"/>
  <c r="AR63" i="4"/>
  <c r="AD62" i="4"/>
  <c r="AA62" i="4" s="1"/>
  <c r="S61" i="4"/>
  <c r="U61" i="4" s="1"/>
  <c r="I61" i="1" s="1"/>
  <c r="EC61" i="1" s="1"/>
  <c r="F61" i="1"/>
  <c r="AN61" i="4"/>
  <c r="AM61" i="4" s="1"/>
  <c r="G61" i="1" s="1"/>
  <c r="B61" i="1"/>
  <c r="BK62" i="4"/>
  <c r="H61" i="1" l="1"/>
  <c r="AW61" i="4"/>
  <c r="AC63" i="4"/>
  <c r="Z63" i="4" s="1"/>
  <c r="AQ64" i="4"/>
  <c r="AX62" i="4"/>
  <c r="O62" i="4"/>
  <c r="E62" i="1" s="1"/>
  <c r="AH63" i="4" l="1"/>
  <c r="J63" i="4" s="1"/>
  <c r="K63" i="4" s="1"/>
  <c r="H63" i="4"/>
  <c r="D63" i="1" s="1"/>
  <c r="AO62" i="4"/>
  <c r="V61" i="4"/>
  <c r="BL62" i="4" l="1"/>
  <c r="BJ62" i="4"/>
  <c r="AS62" i="4"/>
  <c r="BH62" i="4"/>
  <c r="AC64" i="4"/>
  <c r="Z64" i="4" s="1"/>
  <c r="AQ65" i="4"/>
  <c r="H64" i="4" l="1"/>
  <c r="D64" i="1" s="1"/>
  <c r="AH64" i="4"/>
  <c r="BM62" i="4"/>
  <c r="AF62" i="4"/>
  <c r="AU62" i="4"/>
  <c r="BN62" i="4"/>
  <c r="AG62" i="4"/>
  <c r="BO62" i="4"/>
  <c r="AY62" i="4"/>
  <c r="AI62" i="4" s="1"/>
  <c r="BI63" i="4" l="1"/>
  <c r="I62" i="4"/>
  <c r="AJ62" i="4"/>
  <c r="Q62" i="4" s="1"/>
  <c r="E62" i="4"/>
  <c r="F62" i="4" s="1"/>
  <c r="P62" i="4"/>
  <c r="J64" i="4"/>
  <c r="L64" i="4"/>
  <c r="BG63" i="4" l="1"/>
  <c r="AT62" i="4"/>
  <c r="AB63" i="4"/>
  <c r="Y63" i="4" s="1"/>
  <c r="AP64" i="4"/>
  <c r="AL62" i="4"/>
  <c r="B62" i="4" s="1"/>
  <c r="R62" i="4"/>
  <c r="BK63" i="4" s="1"/>
  <c r="AK62" i="4"/>
  <c r="B62" i="1" l="1"/>
  <c r="U62" i="4"/>
  <c r="I62" i="1" s="1"/>
  <c r="EC62" i="1" s="1"/>
  <c r="AE63" i="4"/>
  <c r="C63" i="4"/>
  <c r="C63" i="1" s="1"/>
  <c r="AV62" i="4"/>
  <c r="AD63" i="4"/>
  <c r="AA63" i="4" s="1"/>
  <c r="AR64" i="4"/>
  <c r="W62" i="4"/>
  <c r="X62" i="4" s="1"/>
  <c r="D63" i="4" l="1"/>
  <c r="AN62" i="4"/>
  <c r="AM62" i="4" s="1"/>
  <c r="G62" i="1" s="1"/>
  <c r="S62" i="4"/>
  <c r="F62" i="1"/>
  <c r="AX63" i="4"/>
  <c r="O63" i="4"/>
  <c r="E63" i="1" s="1"/>
  <c r="H62" i="1" l="1"/>
  <c r="AW62" i="4"/>
  <c r="AO63" i="4" l="1"/>
  <c r="V62" i="4"/>
  <c r="T62" i="4"/>
  <c r="BH63" i="4" l="1"/>
  <c r="BJ63" i="4"/>
  <c r="AU63" i="4" s="1"/>
  <c r="AS63" i="4"/>
  <c r="BL63" i="4"/>
  <c r="AY63" i="4" l="1"/>
  <c r="AI63" i="4" s="1"/>
  <c r="BO63" i="4"/>
  <c r="BN63" i="4"/>
  <c r="AG63" i="4"/>
  <c r="BM63" i="4"/>
  <c r="AF63" i="4"/>
  <c r="I63" i="4" l="1"/>
  <c r="BI64" i="4"/>
  <c r="P63" i="4"/>
  <c r="AJ63" i="4"/>
  <c r="Q63" i="4" s="1"/>
  <c r="R63" i="4" s="1"/>
  <c r="E63" i="4"/>
  <c r="AK63" i="4" l="1"/>
  <c r="AR65" i="4"/>
  <c r="AD64" i="4"/>
  <c r="AA64" i="4" s="1"/>
  <c r="AV63" i="4"/>
  <c r="AV64" i="4" s="1"/>
  <c r="BK64" i="4"/>
  <c r="AL63" i="4"/>
  <c r="B63" i="4" s="1"/>
  <c r="F63" i="4"/>
  <c r="AT63" i="4" s="1"/>
  <c r="AT64" i="4" s="1"/>
  <c r="B63" i="1" l="1"/>
  <c r="U63" i="4"/>
  <c r="I63" i="1" s="1"/>
  <c r="EC63" i="1" s="1"/>
  <c r="AX64" i="4"/>
  <c r="O64" i="4"/>
  <c r="E64" i="1" s="1"/>
  <c r="AB64" i="4"/>
  <c r="Y64" i="4" s="1"/>
  <c r="AP65" i="4"/>
  <c r="W63" i="4"/>
  <c r="X63" i="4" s="1"/>
  <c r="BG64" i="4"/>
  <c r="AN63" i="4" l="1"/>
  <c r="AM63" i="4" s="1"/>
  <c r="G63" i="1" s="1"/>
  <c r="F63" i="1"/>
  <c r="S63" i="4"/>
  <c r="C64" i="4"/>
  <c r="C64" i="1" s="1"/>
  <c r="AE64" i="4"/>
  <c r="H63" i="1" l="1"/>
  <c r="AW63" i="4"/>
  <c r="T63" i="4" s="1"/>
  <c r="D64" i="4"/>
  <c r="F64" i="4" s="1"/>
  <c r="AB65" i="4" l="1"/>
  <c r="Y65" i="4" s="1"/>
  <c r="AP66" i="4"/>
  <c r="V63" i="4"/>
  <c r="AO64" i="4"/>
  <c r="BH64" i="4" l="1"/>
  <c r="BL64" i="4"/>
  <c r="T64" i="4"/>
  <c r="AS64" i="4"/>
  <c r="BJ64" i="4"/>
  <c r="AF65" i="4"/>
  <c r="E65" i="4" s="1"/>
  <c r="F65" i="4" s="1"/>
  <c r="C65" i="4"/>
  <c r="C65" i="1" s="1"/>
  <c r="BN64" i="4" l="1"/>
  <c r="AG64" i="4"/>
  <c r="BO64" i="4"/>
  <c r="AY64" i="4"/>
  <c r="AI64" i="4" s="1"/>
  <c r="AB66" i="4"/>
  <c r="Y66" i="4" s="1"/>
  <c r="AP67" i="4"/>
  <c r="BM64" i="4"/>
  <c r="AF64" i="4"/>
  <c r="C66" i="4" l="1"/>
  <c r="C66" i="1" s="1"/>
  <c r="AE66" i="4"/>
  <c r="P64" i="4"/>
  <c r="E64" i="4"/>
  <c r="AJ64" i="4"/>
  <c r="Q64" i="4" s="1"/>
  <c r="BG65" i="4"/>
  <c r="I64" i="4"/>
  <c r="K64" i="4" s="1"/>
  <c r="AL64" i="4" l="1"/>
  <c r="AK64" i="4"/>
  <c r="B64" i="4" s="1"/>
  <c r="R64" i="4"/>
  <c r="AC65" i="4"/>
  <c r="Z65" i="4" s="1"/>
  <c r="AQ66" i="4"/>
  <c r="AU64" i="4"/>
  <c r="BI65" i="4"/>
  <c r="D66" i="4"/>
  <c r="F66" i="4" s="1"/>
  <c r="AH65" i="4" l="1"/>
  <c r="J65" i="4" s="1"/>
  <c r="K65" i="4" s="1"/>
  <c r="H65" i="4"/>
  <c r="D65" i="1" s="1"/>
  <c r="AD65" i="4"/>
  <c r="AA65" i="4" s="1"/>
  <c r="AR66" i="4"/>
  <c r="W64" i="4"/>
  <c r="X64" i="4" s="1"/>
  <c r="B64" i="1"/>
  <c r="AP68" i="4"/>
  <c r="AB67" i="4"/>
  <c r="Y67" i="4" s="1"/>
  <c r="BK65" i="4"/>
  <c r="AF67" i="4" l="1"/>
  <c r="C67" i="4"/>
  <c r="C67" i="1" s="1"/>
  <c r="AY65" i="4"/>
  <c r="O65" i="4"/>
  <c r="E65" i="1" s="1"/>
  <c r="F64" i="1"/>
  <c r="AN64" i="4"/>
  <c r="AM64" i="4" s="1"/>
  <c r="G64" i="1" s="1"/>
  <c r="S64" i="4"/>
  <c r="AC66" i="4"/>
  <c r="Z66" i="4" s="1"/>
  <c r="AQ67" i="4"/>
  <c r="AG66" i="4" l="1"/>
  <c r="H66" i="4"/>
  <c r="D66" i="1" s="1"/>
  <c r="AW64" i="4"/>
  <c r="H64" i="1"/>
  <c r="U64" i="4"/>
  <c r="I64" i="1" s="1"/>
  <c r="E67" i="4"/>
  <c r="AO65" i="4" l="1"/>
  <c r="V64" i="4"/>
  <c r="CI64" i="1"/>
  <c r="CV64" i="1" s="1" a="1"/>
  <c r="CV64" i="1" s="1"/>
  <c r="CV63" i="1" s="1"/>
  <c r="EC64" i="1"/>
  <c r="I66" i="4"/>
  <c r="K66" i="4" s="1"/>
  <c r="AC67" i="4" l="1"/>
  <c r="Z67" i="4" s="1"/>
  <c r="AQ68" i="4"/>
  <c r="CU64" i="1" a="1"/>
  <c r="CU64" i="1" s="1"/>
  <c r="CU63" i="1" s="1"/>
  <c r="CP64" i="1"/>
  <c r="CT64" i="1" a="1"/>
  <c r="CT64" i="1" s="1"/>
  <c r="CT63" i="1" s="1"/>
  <c r="CS64" i="1" a="1"/>
  <c r="CS64" i="1" s="1"/>
  <c r="CS63" i="1" s="1"/>
  <c r="BL65" i="4"/>
  <c r="AS65" i="4"/>
  <c r="BH65" i="4"/>
  <c r="AT65" i="4" s="1"/>
  <c r="BJ65" i="4"/>
  <c r="AU65" i="4" s="1"/>
  <c r="CT62" i="1" l="1"/>
  <c r="CR61" i="1"/>
  <c r="CR62" i="1"/>
  <c r="CR63" i="1"/>
  <c r="CR64" i="1"/>
  <c r="CR60" i="1"/>
  <c r="CU62" i="1"/>
  <c r="BN65" i="4"/>
  <c r="AG65" i="4"/>
  <c r="BM65" i="4"/>
  <c r="AE65" i="4"/>
  <c r="BO65" i="4"/>
  <c r="AX65" i="4"/>
  <c r="AJ65" i="4" s="1"/>
  <c r="Q65" i="4" s="1"/>
  <c r="H67" i="4"/>
  <c r="D67" i="1" s="1"/>
  <c r="AG67" i="4"/>
  <c r="CS62" i="1"/>
  <c r="CV62" i="1"/>
  <c r="CX63" i="1" l="1" a="1"/>
  <c r="CX63" i="1" s="1"/>
  <c r="CW63" i="1" a="1"/>
  <c r="CW63" i="1" s="1"/>
  <c r="CW62" i="1"/>
  <c r="CW61" i="1" s="1"/>
  <c r="CZ63" i="1" a="1"/>
  <c r="CZ63" i="1" s="1"/>
  <c r="CY63" i="1" a="1"/>
  <c r="CY63" i="1" s="1"/>
  <c r="AL65" i="4"/>
  <c r="R65" i="4"/>
  <c r="W65" i="4" s="1"/>
  <c r="X65" i="4" s="1"/>
  <c r="D65" i="4"/>
  <c r="AI65" i="4"/>
  <c r="BG66" i="4"/>
  <c r="I65" i="4"/>
  <c r="BI66" i="4"/>
  <c r="I67" i="4"/>
  <c r="K67" i="4" s="1"/>
  <c r="CW64" i="1" l="1"/>
  <c r="DB64" i="1" s="1"/>
  <c r="F65" i="1"/>
  <c r="AN65" i="4"/>
  <c r="AM65" i="4" s="1"/>
  <c r="G65" i="1" s="1"/>
  <c r="AD66" i="4"/>
  <c r="AA66" i="4" s="1"/>
  <c r="AR67" i="4"/>
  <c r="AV65" i="4"/>
  <c r="BK66" i="4"/>
  <c r="P65" i="4"/>
  <c r="AK65" i="4" s="1"/>
  <c r="B65" i="4" s="1"/>
  <c r="B65" i="1" s="1"/>
  <c r="AC68" i="4"/>
  <c r="Z68" i="4" s="1"/>
  <c r="AQ69" i="4"/>
  <c r="DA64" i="1"/>
  <c r="AK65" i="1" s="1"/>
  <c r="CW60" i="1"/>
  <c r="AM65" i="1" a="1"/>
  <c r="DB68" i="1" l="1"/>
  <c r="CP65" i="1"/>
  <c r="CP66" i="1" s="1"/>
  <c r="CP67" i="1" s="1"/>
  <c r="CP68" i="1" s="1"/>
  <c r="DB66" i="1"/>
  <c r="DB67" i="1"/>
  <c r="DB65" i="1"/>
  <c r="AM65" i="1"/>
  <c r="H68" i="4"/>
  <c r="D68" i="1" s="1"/>
  <c r="AG68" i="4"/>
  <c r="AY66" i="4"/>
  <c r="O66" i="4"/>
  <c r="E66" i="1" s="1"/>
  <c r="S65" i="4"/>
  <c r="AM69" i="1" a="1"/>
  <c r="AM67" i="1" a="1"/>
  <c r="AM68" i="1" a="1"/>
  <c r="AM66" i="1" a="1"/>
  <c r="AM66" i="1" l="1"/>
  <c r="AN66" i="1" s="1"/>
  <c r="AM68" i="1"/>
  <c r="AN68" i="1" s="1"/>
  <c r="AM67" i="1"/>
  <c r="AN67" i="1" s="1"/>
  <c r="AM69" i="1"/>
  <c r="AL65" i="1"/>
  <c r="I68" i="4"/>
  <c r="K68" i="4" s="1"/>
  <c r="AN69" i="1"/>
  <c r="H65" i="1"/>
  <c r="AW65" i="4"/>
  <c r="AN65" i="1"/>
  <c r="AP65" i="1" l="1"/>
  <c r="DE65" i="1" s="1"/>
  <c r="AO66" i="4"/>
  <c r="V65" i="4"/>
  <c r="T65" i="4"/>
  <c r="U65" i="4" s="1"/>
  <c r="I65" i="1" s="1"/>
  <c r="EC65" i="1" s="1"/>
  <c r="AC69" i="4"/>
  <c r="Z69" i="4" s="1"/>
  <c r="AQ70" i="4"/>
  <c r="AP66" i="1" l="1"/>
  <c r="BL66" i="4"/>
  <c r="BH66" i="4"/>
  <c r="AT66" i="4" s="1"/>
  <c r="AS66" i="4"/>
  <c r="BJ66" i="4"/>
  <c r="AG69" i="4"/>
  <c r="H69" i="4"/>
  <c r="D69" i="1" s="1"/>
  <c r="DE66" i="1" l="1"/>
  <c r="AP67" i="1"/>
  <c r="I69" i="4"/>
  <c r="AU66" i="4"/>
  <c r="BN66" i="4"/>
  <c r="AH66" i="4"/>
  <c r="BM66" i="4"/>
  <c r="AF66" i="4"/>
  <c r="BO66" i="4"/>
  <c r="AX66" i="4"/>
  <c r="DE67" i="1" l="1"/>
  <c r="AP68" i="1"/>
  <c r="J66" i="4"/>
  <c r="AI66" i="4"/>
  <c r="BI67" i="4"/>
  <c r="AJ66" i="4"/>
  <c r="Q66" i="4" s="1"/>
  <c r="E66" i="4"/>
  <c r="BG67" i="4"/>
  <c r="AL66" i="4" l="1"/>
  <c r="AP69" i="1"/>
  <c r="DE68" i="1"/>
  <c r="P66" i="4"/>
  <c r="DE69" i="1" l="1"/>
  <c r="AK66" i="4"/>
  <c r="B66" i="4" s="1"/>
  <c r="B66" i="1" s="1"/>
  <c r="R66" i="4"/>
  <c r="AD67" i="4" l="1"/>
  <c r="AA67" i="4" s="1"/>
  <c r="AR68" i="4"/>
  <c r="AV66" i="4"/>
  <c r="W66" i="4"/>
  <c r="X66" i="4" s="1"/>
  <c r="BK67" i="4"/>
  <c r="AN66" i="4" l="1"/>
  <c r="AM66" i="4" s="1"/>
  <c r="G66" i="1" s="1"/>
  <c r="S66" i="4"/>
  <c r="F66" i="1"/>
  <c r="AX67" i="4"/>
  <c r="O67" i="4"/>
  <c r="E67" i="1" s="1"/>
  <c r="H66" i="1" l="1"/>
  <c r="AW66" i="4"/>
  <c r="T66" i="4" s="1"/>
  <c r="U66" i="4" s="1"/>
  <c r="I66" i="1" s="1"/>
  <c r="EC66" i="1" s="1"/>
  <c r="AO67" i="4" l="1"/>
  <c r="V66" i="4"/>
  <c r="BJ67" i="4" l="1"/>
  <c r="AU67" i="4" s="1"/>
  <c r="BH67" i="4"/>
  <c r="AS67" i="4"/>
  <c r="BL67" i="4"/>
  <c r="AY67" i="4" l="1"/>
  <c r="BO67" i="4"/>
  <c r="BM67" i="4"/>
  <c r="AE67" i="4"/>
  <c r="BN67" i="4"/>
  <c r="AH67" i="4"/>
  <c r="J67" i="4" l="1"/>
  <c r="AJ67" i="4"/>
  <c r="Q67" i="4" s="1"/>
  <c r="BI68" i="4"/>
  <c r="AI67" i="4"/>
  <c r="D67" i="4"/>
  <c r="F67" i="4" s="1"/>
  <c r="AL67" i="4" l="1"/>
  <c r="BG68" i="4"/>
  <c r="AT67" i="4"/>
  <c r="AP69" i="4"/>
  <c r="AB68" i="4"/>
  <c r="Y68" i="4" s="1"/>
  <c r="P67" i="4"/>
  <c r="C68" i="4" l="1"/>
  <c r="C68" i="1" s="1"/>
  <c r="AE68" i="4"/>
  <c r="AK67" i="4"/>
  <c r="B67" i="4" s="1"/>
  <c r="B67" i="1" s="1"/>
  <c r="R67" i="4"/>
  <c r="AD68" i="4" l="1"/>
  <c r="AA68" i="4" s="1"/>
  <c r="AR69" i="4"/>
  <c r="AV67" i="4"/>
  <c r="W67" i="4"/>
  <c r="X67" i="4" s="1"/>
  <c r="BK68" i="4"/>
  <c r="D68" i="4"/>
  <c r="F68" i="4" s="1"/>
  <c r="AN67" i="4" l="1"/>
  <c r="AM67" i="4" s="1"/>
  <c r="G67" i="1" s="1"/>
  <c r="F67" i="1"/>
  <c r="S67" i="4"/>
  <c r="AX68" i="4"/>
  <c r="O68" i="4"/>
  <c r="E68" i="1" s="1"/>
  <c r="AB69" i="4"/>
  <c r="Y69" i="4" s="1"/>
  <c r="AP70" i="4"/>
  <c r="C69" i="4" l="1"/>
  <c r="C69" i="1" s="1"/>
  <c r="AE69" i="4"/>
  <c r="AW67" i="4"/>
  <c r="T67" i="4" s="1"/>
  <c r="U67" i="4" s="1"/>
  <c r="I67" i="1" s="1"/>
  <c r="EC67" i="1" s="1"/>
  <c r="H67" i="1"/>
  <c r="AO68" i="4" l="1"/>
  <c r="V67" i="4"/>
  <c r="D69" i="4"/>
  <c r="BH68" i="4" l="1"/>
  <c r="AT68" i="4" s="1"/>
  <c r="AS68" i="4"/>
  <c r="BJ68" i="4"/>
  <c r="AU68" i="4" s="1"/>
  <c r="BL68" i="4"/>
  <c r="AY68" i="4" l="1"/>
  <c r="BO68" i="4"/>
  <c r="BN68" i="4"/>
  <c r="AH68" i="4"/>
  <c r="BM68" i="4"/>
  <c r="AF68" i="4"/>
  <c r="J68" i="4" l="1"/>
  <c r="BI69" i="4"/>
  <c r="AI68" i="4"/>
  <c r="E68" i="4"/>
  <c r="AJ68" i="4"/>
  <c r="Q68" i="4" s="1"/>
  <c r="BG69" i="4"/>
  <c r="AL68" i="4" l="1"/>
  <c r="P68" i="4"/>
  <c r="AK68" i="4" l="1"/>
  <c r="B68" i="4" s="1"/>
  <c r="B68" i="1" s="1"/>
  <c r="R68" i="4"/>
  <c r="AD69" i="4" l="1"/>
  <c r="AA69" i="4" s="1"/>
  <c r="AR70" i="4"/>
  <c r="AV68" i="4"/>
  <c r="W68" i="4"/>
  <c r="X68" i="4" s="1"/>
  <c r="BK69" i="4"/>
  <c r="AN68" i="4" l="1"/>
  <c r="AM68" i="4" s="1"/>
  <c r="G68" i="1" s="1"/>
  <c r="F68" i="1"/>
  <c r="S68" i="4"/>
  <c r="AY69" i="4"/>
  <c r="O69" i="4"/>
  <c r="E69" i="1" s="1"/>
  <c r="H68" i="1" l="1"/>
  <c r="AW68" i="4"/>
  <c r="T68" i="4" s="1"/>
  <c r="U68" i="4" s="1"/>
  <c r="I68" i="1" l="1"/>
  <c r="EC68" i="1" s="1"/>
  <c r="V68" i="4"/>
  <c r="AO69" i="4"/>
  <c r="BJ69" i="4" l="1"/>
  <c r="AS69" i="4"/>
  <c r="BL69" i="4"/>
  <c r="BH69" i="4"/>
  <c r="BM69" i="4" l="1"/>
  <c r="AF69" i="4"/>
  <c r="AX69" i="4"/>
  <c r="BO69" i="4"/>
  <c r="BN69" i="4"/>
  <c r="AH69" i="4"/>
  <c r="J69" i="4" l="1"/>
  <c r="K69" i="4" s="1"/>
  <c r="BI70" i="4" s="1"/>
  <c r="AI69" i="4"/>
  <c r="AJ69" i="4"/>
  <c r="Q69" i="4" s="1"/>
  <c r="R69" i="4" s="1"/>
  <c r="E69" i="4"/>
  <c r="AL69" i="4" l="1"/>
  <c r="F69" i="4"/>
  <c r="AT69" i="4" s="1"/>
  <c r="AT70" i="4" s="1"/>
  <c r="AD70" i="4"/>
  <c r="AA70" i="4" s="1"/>
  <c r="AR71" i="4"/>
  <c r="AV69" i="4"/>
  <c r="P69" i="4"/>
  <c r="AK69" i="4" s="1"/>
  <c r="B69" i="4" s="1"/>
  <c r="B69" i="1" s="1"/>
  <c r="BK70" i="4"/>
  <c r="AC70" i="4"/>
  <c r="Z70" i="4" s="1"/>
  <c r="AQ71" i="4"/>
  <c r="AU69" i="4"/>
  <c r="AX70" i="4" l="1"/>
  <c r="O70" i="4"/>
  <c r="E70" i="1" s="1"/>
  <c r="H70" i="4"/>
  <c r="D70" i="1" s="1"/>
  <c r="AG70" i="4"/>
  <c r="AB70" i="4"/>
  <c r="Y70" i="4" s="1"/>
  <c r="AP71" i="4"/>
  <c r="W69" i="4"/>
  <c r="X69" i="4" s="1"/>
  <c r="BG70" i="4"/>
  <c r="I70" i="4" l="1"/>
  <c r="C70" i="4"/>
  <c r="C70" i="1" s="1"/>
  <c r="AE70" i="4"/>
  <c r="F69" i="1"/>
  <c r="S69" i="4"/>
  <c r="AN69" i="4"/>
  <c r="AM69" i="4" s="1"/>
  <c r="G69" i="1" s="1"/>
  <c r="AW69" i="4" l="1"/>
  <c r="T69" i="4" s="1"/>
  <c r="U69" i="4" s="1"/>
  <c r="H69" i="1"/>
  <c r="D70" i="4"/>
  <c r="I69" i="1" l="1"/>
  <c r="V69" i="4"/>
  <c r="AO70" i="4"/>
  <c r="AS70" i="4" l="1"/>
  <c r="BJ70" i="4"/>
  <c r="BL70" i="4"/>
  <c r="BH70" i="4"/>
  <c r="EC69" i="1"/>
  <c r="CI69" i="1"/>
  <c r="CV69" i="1" s="1" a="1"/>
  <c r="CV69" i="1" s="1"/>
  <c r="CV68" i="1" s="1"/>
  <c r="BM70" i="4" l="1"/>
  <c r="AF70" i="4"/>
  <c r="BO70" i="4"/>
  <c r="AY70" i="4"/>
  <c r="BN70" i="4"/>
  <c r="AH70" i="4"/>
  <c r="CT69" i="1" a="1"/>
  <c r="CT69" i="1" s="1"/>
  <c r="CT68" i="1" s="1"/>
  <c r="CP69" i="1"/>
  <c r="CU69" i="1" a="1"/>
  <c r="CU69" i="1" s="1"/>
  <c r="CU68" i="1" s="1"/>
  <c r="CS69" i="1" a="1"/>
  <c r="CS69" i="1" s="1"/>
  <c r="CS68" i="1" s="1"/>
  <c r="J70" i="4" l="1"/>
  <c r="K70" i="4" s="1"/>
  <c r="BI71" i="4" s="1"/>
  <c r="AI70" i="4"/>
  <c r="CV67" i="1"/>
  <c r="CS67" i="1"/>
  <c r="CU67" i="1"/>
  <c r="E70" i="4"/>
  <c r="AJ70" i="4"/>
  <c r="Q70" i="4" s="1"/>
  <c r="R70" i="4" s="1"/>
  <c r="CR66" i="1"/>
  <c r="CR68" i="1"/>
  <c r="CR67" i="1"/>
  <c r="CR65" i="1"/>
  <c r="CR69" i="1"/>
  <c r="CT67" i="1"/>
  <c r="CW67" i="1" l="1"/>
  <c r="CW66" i="1" s="1"/>
  <c r="CX68" i="1" a="1"/>
  <c r="CX68" i="1" s="1"/>
  <c r="CW68" i="1" a="1"/>
  <c r="CW68" i="1" s="1"/>
  <c r="CZ68" i="1" a="1"/>
  <c r="CZ68" i="1" s="1"/>
  <c r="CY68" i="1" a="1"/>
  <c r="CY68" i="1" s="1"/>
  <c r="BK71" i="4"/>
  <c r="P70" i="4"/>
  <c r="AK70" i="4" s="1"/>
  <c r="AD72" i="4"/>
  <c r="AR74" i="4"/>
  <c r="AR73" i="4"/>
  <c r="AD71" i="4"/>
  <c r="AA71" i="4" s="1"/>
  <c r="AR72" i="4"/>
  <c r="AV70" i="4"/>
  <c r="F70" i="4"/>
  <c r="AL70" i="4"/>
  <c r="AQ74" i="4"/>
  <c r="AC72" i="4"/>
  <c r="AQ72" i="4"/>
  <c r="AQ73" i="4"/>
  <c r="AC71" i="4"/>
  <c r="Z71" i="4" s="1"/>
  <c r="AU70" i="4"/>
  <c r="AU71" i="4" s="1"/>
  <c r="CW69" i="1" l="1"/>
  <c r="CP70" i="1" s="1"/>
  <c r="CP71" i="1" s="1"/>
  <c r="CP72" i="1" s="1"/>
  <c r="CP73" i="1" s="1"/>
  <c r="W70" i="4"/>
  <c r="X70" i="4" s="1"/>
  <c r="F70" i="1" s="1"/>
  <c r="AA72" i="4"/>
  <c r="B70" i="4"/>
  <c r="B70" i="1" s="1"/>
  <c r="AX71" i="4"/>
  <c r="O71" i="4"/>
  <c r="E71" i="1" s="1"/>
  <c r="AP74" i="4"/>
  <c r="AB72" i="4"/>
  <c r="AB71" i="4"/>
  <c r="Y71" i="4" s="1"/>
  <c r="AP73" i="4"/>
  <c r="AP72" i="4"/>
  <c r="BG71" i="4"/>
  <c r="AH71" i="4"/>
  <c r="J71" i="4" s="1"/>
  <c r="H71" i="4"/>
  <c r="D71" i="1" s="1"/>
  <c r="Z72" i="4"/>
  <c r="CW65" i="1"/>
  <c r="DA69" i="1"/>
  <c r="AK70" i="1" s="1"/>
  <c r="AN70" i="4" l="1"/>
  <c r="AM70" i="4" s="1"/>
  <c r="G70" i="1" s="1"/>
  <c r="Y72" i="4"/>
  <c r="C72" i="4" s="1"/>
  <c r="C72" i="1" s="1"/>
  <c r="DB69" i="1"/>
  <c r="DB71" i="1"/>
  <c r="DB72" i="1"/>
  <c r="DB70" i="1"/>
  <c r="AL70" i="1" s="1"/>
  <c r="DB73" i="1"/>
  <c r="AA73" i="4"/>
  <c r="AA74" i="4" s="1"/>
  <c r="AY72" i="4"/>
  <c r="AF72" i="4"/>
  <c r="AH72" i="4"/>
  <c r="J72" i="4" s="1"/>
  <c r="Z73" i="4"/>
  <c r="H72" i="4"/>
  <c r="D72" i="1" s="1"/>
  <c r="S70" i="4"/>
  <c r="C71" i="4"/>
  <c r="C71" i="1" s="1"/>
  <c r="AF71" i="4"/>
  <c r="E71" i="4" s="1"/>
  <c r="O72" i="4"/>
  <c r="E72" i="1" s="1"/>
  <c r="AM70" i="1" a="1"/>
  <c r="AM72" i="1" a="1"/>
  <c r="AM73" i="1" a="1"/>
  <c r="AM71" i="1" a="1"/>
  <c r="AM74" i="1" a="1"/>
  <c r="Y73" i="4" l="1"/>
  <c r="Y74" i="4" s="1"/>
  <c r="AM72" i="1"/>
  <c r="AM70" i="1"/>
  <c r="AM73" i="1"/>
  <c r="AM71" i="1"/>
  <c r="AN71" i="1" s="1"/>
  <c r="AM74" i="1"/>
  <c r="AN74" i="1"/>
  <c r="AX74" i="4"/>
  <c r="AN73" i="1"/>
  <c r="O73" i="4"/>
  <c r="E73" i="1" s="1"/>
  <c r="AY73" i="4"/>
  <c r="AE73" i="4"/>
  <c r="H73" i="4"/>
  <c r="D73" i="1" s="1"/>
  <c r="AG73" i="4"/>
  <c r="AN72" i="1"/>
  <c r="E72" i="4"/>
  <c r="AA75" i="4"/>
  <c r="Z74" i="4"/>
  <c r="O74" i="4"/>
  <c r="E74" i="1" s="1"/>
  <c r="H70" i="1"/>
  <c r="AW70" i="4"/>
  <c r="AN70" i="1"/>
  <c r="C73" i="4" l="1"/>
  <c r="C73" i="1" s="1"/>
  <c r="AX75" i="4"/>
  <c r="AE74" i="4"/>
  <c r="C74" i="4"/>
  <c r="C74" i="1" s="1"/>
  <c r="Y75" i="4"/>
  <c r="AG74" i="4"/>
  <c r="D73" i="4"/>
  <c r="I73" i="4"/>
  <c r="AA76" i="4"/>
  <c r="T70" i="4"/>
  <c r="U70" i="4" s="1"/>
  <c r="V70" i="4"/>
  <c r="AO71" i="4"/>
  <c r="O75" i="4"/>
  <c r="E75" i="1" s="1"/>
  <c r="Z75" i="4"/>
  <c r="H74" i="4"/>
  <c r="D74" i="1" s="1"/>
  <c r="AP70" i="1"/>
  <c r="AX76" i="4" l="1"/>
  <c r="Z76" i="4"/>
  <c r="H76" i="4" s="1"/>
  <c r="D76" i="1" s="1"/>
  <c r="AH75" i="4"/>
  <c r="J75" i="4" s="1"/>
  <c r="C75" i="4"/>
  <c r="C75" i="1" s="1"/>
  <c r="AF75" i="4"/>
  <c r="I74" i="4"/>
  <c r="D74" i="4"/>
  <c r="Y76" i="4"/>
  <c r="DE70" i="1"/>
  <c r="AP71" i="1"/>
  <c r="AP72" i="1" s="1"/>
  <c r="AP73" i="1" s="1"/>
  <c r="AP74" i="1" s="1"/>
  <c r="O76" i="4"/>
  <c r="E76" i="1" s="1"/>
  <c r="AA77" i="4"/>
  <c r="I70" i="1"/>
  <c r="EC70" i="1" s="1"/>
  <c r="H75" i="4"/>
  <c r="D75" i="1" s="1"/>
  <c r="AS71" i="4"/>
  <c r="BL71" i="4"/>
  <c r="BH71" i="4"/>
  <c r="AT71" i="4" s="1"/>
  <c r="AT72" i="4" s="1"/>
  <c r="BJ71" i="4"/>
  <c r="AA78" i="4" l="1"/>
  <c r="O78" i="4" s="1"/>
  <c r="E78" i="1" s="1"/>
  <c r="AY77" i="4"/>
  <c r="Z77" i="4"/>
  <c r="Y77" i="4"/>
  <c r="C77" i="4" s="1"/>
  <c r="C77" i="1" s="1"/>
  <c r="AE76" i="4"/>
  <c r="AG76" i="4"/>
  <c r="E75" i="4"/>
  <c r="C76" i="4"/>
  <c r="C76" i="1" s="1"/>
  <c r="DE71" i="1"/>
  <c r="DE72" i="1" s="1"/>
  <c r="DE73" i="1" s="1"/>
  <c r="DE74" i="1" s="1"/>
  <c r="BO71" i="4"/>
  <c r="W71" i="4" s="1"/>
  <c r="X71" i="4" s="1"/>
  <c r="AY71" i="4"/>
  <c r="AJ71" i="4" s="1"/>
  <c r="Q71" i="4" s="1"/>
  <c r="AL71" i="4" s="1"/>
  <c r="O77" i="4"/>
  <c r="E77" i="1" s="1"/>
  <c r="AV71" i="4"/>
  <c r="BN71" i="4"/>
  <c r="AG71" i="4"/>
  <c r="BM71" i="4"/>
  <c r="AE71" i="4"/>
  <c r="AA79" i="4" l="1"/>
  <c r="O79" i="4" s="1"/>
  <c r="E79" i="1" s="1"/>
  <c r="AY78" i="4"/>
  <c r="Y78" i="4"/>
  <c r="AE77" i="4"/>
  <c r="Z78" i="4"/>
  <c r="AG77" i="4"/>
  <c r="H77" i="4"/>
  <c r="D77" i="1" s="1"/>
  <c r="I76" i="4"/>
  <c r="D76" i="4"/>
  <c r="S71" i="4"/>
  <c r="AN71" i="4"/>
  <c r="AM71" i="4" s="1"/>
  <c r="G71" i="1" s="1"/>
  <c r="F71" i="1"/>
  <c r="I71" i="4"/>
  <c r="BI72" i="4"/>
  <c r="BG72" i="4"/>
  <c r="D71" i="4"/>
  <c r="AI71" i="4"/>
  <c r="AA80" i="4" l="1"/>
  <c r="AX79" i="4"/>
  <c r="H78" i="4"/>
  <c r="D78" i="1" s="1"/>
  <c r="AG78" i="4"/>
  <c r="C78" i="4"/>
  <c r="C78" i="1" s="1"/>
  <c r="AF78" i="4"/>
  <c r="Y79" i="4"/>
  <c r="I77" i="4"/>
  <c r="D77" i="4"/>
  <c r="Z79" i="4"/>
  <c r="H71" i="1"/>
  <c r="T71" i="4"/>
  <c r="U71" i="4" s="1"/>
  <c r="AW71" i="4"/>
  <c r="P71" i="4"/>
  <c r="AK71" i="4" s="1"/>
  <c r="B71" i="4" s="1"/>
  <c r="B71" i="1" s="1"/>
  <c r="BK72" i="4"/>
  <c r="AA81" i="4" l="1"/>
  <c r="O81" i="4" s="1"/>
  <c r="E81" i="1" s="1"/>
  <c r="AX80" i="4"/>
  <c r="O80" i="4"/>
  <c r="E80" i="1" s="1"/>
  <c r="Y80" i="4"/>
  <c r="AE79" i="4"/>
  <c r="Z80" i="4"/>
  <c r="AH79" i="4"/>
  <c r="J79" i="4" s="1"/>
  <c r="E78" i="4"/>
  <c r="C79" i="4"/>
  <c r="C79" i="1" s="1"/>
  <c r="I78" i="4"/>
  <c r="H79" i="4"/>
  <c r="D79" i="1" s="1"/>
  <c r="V71" i="4"/>
  <c r="AO72" i="4"/>
  <c r="BL72" i="4" s="1"/>
  <c r="AX72" i="4" s="1"/>
  <c r="AJ72" i="4" s="1"/>
  <c r="Q72" i="4" s="1"/>
  <c r="AL72" i="4" s="1"/>
  <c r="I71" i="1"/>
  <c r="EC71" i="1" s="1"/>
  <c r="AA82" i="4" l="1"/>
  <c r="AX81" i="4"/>
  <c r="C80" i="4"/>
  <c r="C80" i="1" s="1"/>
  <c r="AF80" i="4"/>
  <c r="Y81" i="4"/>
  <c r="Z81" i="4"/>
  <c r="AG80" i="4"/>
  <c r="H80" i="4"/>
  <c r="D80" i="1" s="1"/>
  <c r="D79" i="4"/>
  <c r="BO72" i="4"/>
  <c r="W72" i="4" s="1"/>
  <c r="X72" i="4" s="1"/>
  <c r="AS72" i="4"/>
  <c r="AV72" i="4"/>
  <c r="BH72" i="4"/>
  <c r="BJ72" i="4"/>
  <c r="O82" i="4" l="1"/>
  <c r="E82" i="1" s="1"/>
  <c r="AY82" i="4"/>
  <c r="C81" i="4"/>
  <c r="C81" i="1" s="1"/>
  <c r="AE81" i="4"/>
  <c r="H81" i="4"/>
  <c r="D81" i="1" s="1"/>
  <c r="AG81" i="4"/>
  <c r="AA83" i="4"/>
  <c r="I80" i="4"/>
  <c r="E80" i="4"/>
  <c r="Z82" i="4"/>
  <c r="Y82" i="4"/>
  <c r="S72" i="4"/>
  <c r="F72" i="1"/>
  <c r="AN72" i="4"/>
  <c r="AM72" i="4" s="1"/>
  <c r="G72" i="1" s="1"/>
  <c r="BM72" i="4"/>
  <c r="AE72" i="4"/>
  <c r="AG72" i="4"/>
  <c r="BN72" i="4"/>
  <c r="AU72" i="4"/>
  <c r="O83" i="4" l="1"/>
  <c r="E83" i="1" s="1"/>
  <c r="AX83" i="4"/>
  <c r="AG82" i="4"/>
  <c r="AE82" i="4"/>
  <c r="I81" i="4"/>
  <c r="AA84" i="4"/>
  <c r="D81" i="4"/>
  <c r="Y83" i="4"/>
  <c r="C82" i="4"/>
  <c r="C82" i="1" s="1"/>
  <c r="Z83" i="4"/>
  <c r="H82" i="4"/>
  <c r="D82" i="1" s="1"/>
  <c r="H72" i="1"/>
  <c r="AW72" i="4"/>
  <c r="I72" i="4"/>
  <c r="BI73" i="4"/>
  <c r="D72" i="4"/>
  <c r="AI72" i="4"/>
  <c r="BG73" i="4"/>
  <c r="O84" i="4" l="1"/>
  <c r="E84" i="1" s="1"/>
  <c r="AX84" i="4"/>
  <c r="Z84" i="4"/>
  <c r="AG83" i="4"/>
  <c r="AE83" i="4"/>
  <c r="AA85" i="4"/>
  <c r="D82" i="4"/>
  <c r="I82" i="4"/>
  <c r="H83" i="4"/>
  <c r="D83" i="1" s="1"/>
  <c r="Y84" i="4"/>
  <c r="C83" i="4"/>
  <c r="C83" i="1" s="1"/>
  <c r="V72" i="4"/>
  <c r="AO73" i="4"/>
  <c r="BH73" i="4" s="1"/>
  <c r="T72" i="4"/>
  <c r="U72" i="4" s="1"/>
  <c r="P72" i="4"/>
  <c r="AK72" i="4" s="1"/>
  <c r="B72" i="4" s="1"/>
  <c r="B72" i="1" s="1"/>
  <c r="BK73" i="4"/>
  <c r="BL73" i="4" l="1"/>
  <c r="AX73" i="4" s="1"/>
  <c r="AA86" i="4"/>
  <c r="AY85" i="4"/>
  <c r="Y85" i="4"/>
  <c r="C85" i="4" s="1"/>
  <c r="C85" i="1" s="1"/>
  <c r="AF84" i="4"/>
  <c r="H84" i="4"/>
  <c r="D84" i="1" s="1"/>
  <c r="AH84" i="4"/>
  <c r="J84" i="4" s="1"/>
  <c r="Z85" i="4"/>
  <c r="D83" i="4"/>
  <c r="O85" i="4"/>
  <c r="E85" i="1" s="1"/>
  <c r="I83" i="4"/>
  <c r="C84" i="4"/>
  <c r="C84" i="1" s="1"/>
  <c r="AF73" i="4"/>
  <c r="BM73" i="4"/>
  <c r="I72" i="1"/>
  <c r="EC72" i="1" s="1"/>
  <c r="T73" i="4"/>
  <c r="AS73" i="4"/>
  <c r="AT73" i="4"/>
  <c r="AV73" i="4"/>
  <c r="BJ73" i="4"/>
  <c r="BO73" i="4" l="1"/>
  <c r="W73" i="4" s="1"/>
  <c r="X73" i="4" s="1"/>
  <c r="AN73" i="4" s="1"/>
  <c r="AM73" i="4" s="1"/>
  <c r="G73" i="1" s="1"/>
  <c r="O86" i="4"/>
  <c r="E86" i="1" s="1"/>
  <c r="AY86" i="4"/>
  <c r="Y86" i="4"/>
  <c r="C86" i="4" s="1"/>
  <c r="C86" i="1" s="1"/>
  <c r="H85" i="4"/>
  <c r="D85" i="1" s="1"/>
  <c r="AH85" i="4"/>
  <c r="J85" i="4" s="1"/>
  <c r="AA87" i="4"/>
  <c r="AF85" i="4"/>
  <c r="Z86" i="4"/>
  <c r="E84" i="4"/>
  <c r="S73" i="4"/>
  <c r="H73" i="1" s="1"/>
  <c r="F73" i="1"/>
  <c r="BN73" i="4"/>
  <c r="AH73" i="4"/>
  <c r="AU73" i="4"/>
  <c r="E73" i="4"/>
  <c r="AJ73" i="4"/>
  <c r="Q73" i="4" s="1"/>
  <c r="BG74" i="4"/>
  <c r="O87" i="4" l="1"/>
  <c r="E87" i="1" s="1"/>
  <c r="AY87" i="4"/>
  <c r="Y87" i="4"/>
  <c r="AE86" i="4"/>
  <c r="H86" i="4"/>
  <c r="D86" i="1" s="1"/>
  <c r="AG86" i="4"/>
  <c r="E85" i="4"/>
  <c r="Z87" i="4"/>
  <c r="AA88" i="4"/>
  <c r="U73" i="4"/>
  <c r="AW73" i="4"/>
  <c r="J73" i="4"/>
  <c r="AL73" i="4" s="1"/>
  <c r="AI73" i="4"/>
  <c r="BI74" i="4"/>
  <c r="AA89" i="4" l="1"/>
  <c r="AA90" i="4" s="1"/>
  <c r="AX88" i="4"/>
  <c r="Z88" i="4"/>
  <c r="H88" i="4" s="1"/>
  <c r="D88" i="1" s="1"/>
  <c r="AH87" i="4"/>
  <c r="J87" i="4" s="1"/>
  <c r="C87" i="4"/>
  <c r="C87" i="1" s="1"/>
  <c r="AF87" i="4"/>
  <c r="I86" i="4"/>
  <c r="Y88" i="4"/>
  <c r="D86" i="4"/>
  <c r="O88" i="4"/>
  <c r="E88" i="1" s="1"/>
  <c r="H87" i="4"/>
  <c r="D87" i="1" s="1"/>
  <c r="V73" i="4"/>
  <c r="AO74" i="4"/>
  <c r="I73" i="1"/>
  <c r="EC73" i="1" s="1"/>
  <c r="P73" i="4"/>
  <c r="AK73" i="4" s="1"/>
  <c r="B73" i="4" s="1"/>
  <c r="B73" i="1" s="1"/>
  <c r="BK74" i="4"/>
  <c r="BL74" i="4" s="1"/>
  <c r="AY74" i="4" s="1"/>
  <c r="AA91" i="4" l="1"/>
  <c r="O91" i="4" s="1"/>
  <c r="E91" i="1" s="1"/>
  <c r="AX90" i="4"/>
  <c r="O89" i="4"/>
  <c r="E89" i="1" s="1"/>
  <c r="AX89" i="4"/>
  <c r="Y89" i="4"/>
  <c r="C89" i="4" s="1"/>
  <c r="C89" i="1" s="1"/>
  <c r="AF88" i="4"/>
  <c r="Z89" i="4"/>
  <c r="AH88" i="4"/>
  <c r="J88" i="4" s="1"/>
  <c r="E87" i="4"/>
  <c r="C88" i="4"/>
  <c r="C88" i="1" s="1"/>
  <c r="O90" i="4"/>
  <c r="E90" i="1" s="1"/>
  <c r="AS74" i="4"/>
  <c r="AV74" i="4"/>
  <c r="BH74" i="4"/>
  <c r="BJ74" i="4"/>
  <c r="BO74" i="4"/>
  <c r="W74" i="4" s="1"/>
  <c r="X74" i="4" s="1"/>
  <c r="AA92" i="4" l="1"/>
  <c r="O92" i="4" s="1"/>
  <c r="E92" i="1" s="1"/>
  <c r="AX91" i="4"/>
  <c r="AH89" i="4"/>
  <c r="J89" i="4" s="1"/>
  <c r="Y90" i="4"/>
  <c r="AE89" i="4"/>
  <c r="H89" i="4"/>
  <c r="D89" i="1" s="1"/>
  <c r="Z90" i="4"/>
  <c r="E88" i="4"/>
  <c r="S74" i="4"/>
  <c r="AW74" i="4" s="1"/>
  <c r="F74" i="1"/>
  <c r="AN74" i="4"/>
  <c r="AM74" i="4" s="1"/>
  <c r="G74" i="1" s="1"/>
  <c r="BN74" i="4"/>
  <c r="AH74" i="4"/>
  <c r="AU74" i="4"/>
  <c r="BM74" i="4"/>
  <c r="AF74" i="4"/>
  <c r="AT74" i="4"/>
  <c r="AA93" i="4" l="1"/>
  <c r="O93" i="4" s="1"/>
  <c r="E93" i="1" s="1"/>
  <c r="AX92" i="4"/>
  <c r="AH90" i="4"/>
  <c r="J90" i="4" s="1"/>
  <c r="C90" i="4"/>
  <c r="C90" i="1" s="1"/>
  <c r="AE90" i="4"/>
  <c r="D89" i="4"/>
  <c r="Y91" i="4"/>
  <c r="Z91" i="4"/>
  <c r="H90" i="4"/>
  <c r="D90" i="1" s="1"/>
  <c r="V74" i="4"/>
  <c r="AO75" i="4"/>
  <c r="H74" i="1"/>
  <c r="T74" i="4"/>
  <c r="U74" i="4" s="1"/>
  <c r="E74" i="4"/>
  <c r="AJ74" i="4"/>
  <c r="Q74" i="4" s="1"/>
  <c r="BG75" i="4"/>
  <c r="BH75" i="4" s="1"/>
  <c r="AT75" i="4" s="1"/>
  <c r="J74" i="4"/>
  <c r="BI75" i="4"/>
  <c r="AI74" i="4"/>
  <c r="AL74" i="4" l="1"/>
  <c r="BJ75" i="4"/>
  <c r="BN75" i="4" s="1"/>
  <c r="AA94" i="4"/>
  <c r="AX93" i="4"/>
  <c r="AH91" i="4"/>
  <c r="J91" i="4" s="1"/>
  <c r="C91" i="4"/>
  <c r="C91" i="1" s="1"/>
  <c r="AE91" i="4"/>
  <c r="D90" i="4"/>
  <c r="Y92" i="4"/>
  <c r="Z92" i="4"/>
  <c r="H91" i="4"/>
  <c r="D91" i="1" s="1"/>
  <c r="AG75" i="4"/>
  <c r="AU75" i="4"/>
  <c r="AU76" i="4" s="1"/>
  <c r="I74" i="1"/>
  <c r="BM75" i="4"/>
  <c r="AE75" i="4"/>
  <c r="AS75" i="4"/>
  <c r="P74" i="4"/>
  <c r="AK74" i="4" s="1"/>
  <c r="B74" i="4" s="1"/>
  <c r="B74" i="1" s="1"/>
  <c r="BK75" i="4"/>
  <c r="BL75" i="4" s="1"/>
  <c r="AY75" i="4" s="1"/>
  <c r="AJ75" i="4" s="1"/>
  <c r="Q75" i="4" s="1"/>
  <c r="AL75" i="4" s="1"/>
  <c r="AT76" i="4"/>
  <c r="AA95" i="4" l="1"/>
  <c r="AA96" i="4" s="1"/>
  <c r="O96" i="4" s="1"/>
  <c r="E96" i="1" s="1"/>
  <c r="AX94" i="4"/>
  <c r="O94" i="4"/>
  <c r="E94" i="1" s="1"/>
  <c r="Z93" i="4"/>
  <c r="Z94" i="4" s="1"/>
  <c r="AH92" i="4"/>
  <c r="J92" i="4" s="1"/>
  <c r="C92" i="4"/>
  <c r="C92" i="1" s="1"/>
  <c r="AE92" i="4"/>
  <c r="D91" i="4"/>
  <c r="Y93" i="4"/>
  <c r="H92" i="4"/>
  <c r="D92" i="1" s="1"/>
  <c r="D75" i="4"/>
  <c r="AI75" i="4"/>
  <c r="BG76" i="4"/>
  <c r="CI74" i="1"/>
  <c r="CV74" i="1" s="1" a="1"/>
  <c r="CV74" i="1" s="1"/>
  <c r="CV73" i="1" s="1"/>
  <c r="EC74" i="1"/>
  <c r="AV75" i="4"/>
  <c r="I75" i="4"/>
  <c r="BI76" i="4"/>
  <c r="BO75" i="4"/>
  <c r="W75" i="4" s="1"/>
  <c r="X75" i="4" s="1"/>
  <c r="O95" i="4" l="1"/>
  <c r="E95" i="1" s="1"/>
  <c r="AX95" i="4"/>
  <c r="AA97" i="4"/>
  <c r="AA98" i="4" s="1"/>
  <c r="AH94" i="4"/>
  <c r="J94" i="4" s="1"/>
  <c r="AE93" i="4"/>
  <c r="H93" i="4"/>
  <c r="D93" i="1" s="1"/>
  <c r="AH93" i="4"/>
  <c r="J93" i="4" s="1"/>
  <c r="D92" i="4"/>
  <c r="C93" i="4"/>
  <c r="C93" i="1" s="1"/>
  <c r="Y94" i="4"/>
  <c r="Z95" i="4"/>
  <c r="H94" i="4"/>
  <c r="D94" i="1" s="1"/>
  <c r="S75" i="4"/>
  <c r="AN75" i="4"/>
  <c r="AM75" i="4" s="1"/>
  <c r="G75" i="1" s="1"/>
  <c r="F75" i="1"/>
  <c r="CP74" i="1"/>
  <c r="CS74" i="1" a="1"/>
  <c r="CS74" i="1" s="1"/>
  <c r="CS73" i="1" s="1"/>
  <c r="CT74" i="1" a="1"/>
  <c r="CT74" i="1" s="1"/>
  <c r="CT73" i="1" s="1"/>
  <c r="CU74" i="1" a="1"/>
  <c r="CU74" i="1" s="1"/>
  <c r="CU73" i="1" s="1"/>
  <c r="P75" i="4"/>
  <c r="AK75" i="4" s="1"/>
  <c r="B75" i="4" s="1"/>
  <c r="B75" i="1" s="1"/>
  <c r="BK76" i="4"/>
  <c r="O98" i="4" l="1"/>
  <c r="E98" i="1" s="1"/>
  <c r="O97" i="4"/>
  <c r="E97" i="1" s="1"/>
  <c r="Z96" i="4"/>
  <c r="H96" i="4" s="1"/>
  <c r="D96" i="1" s="1"/>
  <c r="AH95" i="4"/>
  <c r="J95" i="4" s="1"/>
  <c r="AA99" i="4"/>
  <c r="AA100" i="4" s="1"/>
  <c r="AA101" i="4" s="1"/>
  <c r="O101" i="4" s="1"/>
  <c r="E101" i="1" s="1"/>
  <c r="AE94" i="4"/>
  <c r="D93" i="4"/>
  <c r="C94" i="4"/>
  <c r="C94" i="1" s="1"/>
  <c r="Y95" i="4"/>
  <c r="H95" i="4"/>
  <c r="D95" i="1" s="1"/>
  <c r="H75" i="1"/>
  <c r="AW75" i="4"/>
  <c r="CV72" i="1"/>
  <c r="CT72" i="1"/>
  <c r="CS72" i="1"/>
  <c r="CR70" i="1"/>
  <c r="CR72" i="1"/>
  <c r="CR73" i="1"/>
  <c r="CR74" i="1"/>
  <c r="CR71" i="1"/>
  <c r="CU72" i="1"/>
  <c r="O99" i="4" l="1"/>
  <c r="E99" i="1" s="1"/>
  <c r="AA102" i="4"/>
  <c r="O102" i="4" s="1"/>
  <c r="E102" i="1" s="1"/>
  <c r="O100" i="4"/>
  <c r="E100" i="1" s="1"/>
  <c r="Z97" i="4"/>
  <c r="H97" i="4" s="1"/>
  <c r="D97" i="1" s="1"/>
  <c r="AE95" i="4"/>
  <c r="D94" i="4"/>
  <c r="C95" i="4"/>
  <c r="C95" i="1" s="1"/>
  <c r="Y96" i="4"/>
  <c r="V75" i="4"/>
  <c r="AO76" i="4"/>
  <c r="T75" i="4"/>
  <c r="U75" i="4" s="1"/>
  <c r="CY73" i="1" a="1"/>
  <c r="CY73" i="1" s="1"/>
  <c r="CZ73" i="1" a="1"/>
  <c r="CZ73" i="1" s="1"/>
  <c r="CW72" i="1"/>
  <c r="CW71" i="1" s="1"/>
  <c r="CW73" i="1" a="1"/>
  <c r="CW73" i="1" s="1"/>
  <c r="CX73" i="1" a="1"/>
  <c r="CX73" i="1" s="1"/>
  <c r="Z98" i="4" l="1"/>
  <c r="Z99" i="4" s="1"/>
  <c r="Z100" i="4" s="1"/>
  <c r="H100" i="4" s="1"/>
  <c r="D100" i="1" s="1"/>
  <c r="AA103" i="4"/>
  <c r="O103" i="4" s="1"/>
  <c r="E103" i="1" s="1"/>
  <c r="D95" i="4"/>
  <c r="Y97" i="4"/>
  <c r="Y98" i="4" s="1"/>
  <c r="C96" i="4"/>
  <c r="C96" i="1" s="1"/>
  <c r="I75" i="1"/>
  <c r="EC75" i="1" s="1"/>
  <c r="AS76" i="4"/>
  <c r="BH76" i="4"/>
  <c r="BJ76" i="4"/>
  <c r="BL76" i="4"/>
  <c r="AV76" i="4" s="1"/>
  <c r="CW74" i="1"/>
  <c r="DA74" i="1"/>
  <c r="AK75" i="1" s="1"/>
  <c r="CW70" i="1"/>
  <c r="AA104" i="4" l="1"/>
  <c r="AA105" i="4" s="1"/>
  <c r="AA106" i="4" s="1"/>
  <c r="H98" i="4"/>
  <c r="D98" i="1" s="1"/>
  <c r="H99" i="4"/>
  <c r="D99" i="1" s="1"/>
  <c r="C98" i="4"/>
  <c r="C98" i="1" s="1"/>
  <c r="C97" i="4"/>
  <c r="C97" i="1" s="1"/>
  <c r="Y99" i="4"/>
  <c r="C99" i="4" s="1"/>
  <c r="C99" i="1" s="1"/>
  <c r="Z101" i="4"/>
  <c r="BN76" i="4"/>
  <c r="AH76" i="4"/>
  <c r="BM76" i="4"/>
  <c r="AF76" i="4"/>
  <c r="AY76" i="4"/>
  <c r="BO76" i="4"/>
  <c r="W76" i="4" s="1"/>
  <c r="X76" i="4" s="1"/>
  <c r="CP75" i="1"/>
  <c r="CP76" i="1" s="1"/>
  <c r="CP77" i="1" s="1"/>
  <c r="CP78" i="1" s="1"/>
  <c r="DB74" i="1"/>
  <c r="DB76" i="1"/>
  <c r="DB78" i="1"/>
  <c r="DB75" i="1"/>
  <c r="DB77" i="1"/>
  <c r="AM79" i="1" a="1"/>
  <c r="AM78" i="1" a="1"/>
  <c r="AM77" i="1" a="1"/>
  <c r="AM75" i="1" a="1"/>
  <c r="O104" i="4" l="1"/>
  <c r="E104" i="1" s="1"/>
  <c r="Y100" i="4"/>
  <c r="Z102" i="4"/>
  <c r="H102" i="4" s="1"/>
  <c r="D102" i="1" s="1"/>
  <c r="H101" i="4"/>
  <c r="D101" i="1" s="1"/>
  <c r="AM79" i="1"/>
  <c r="AM78" i="1"/>
  <c r="AM77" i="1"/>
  <c r="S76" i="4"/>
  <c r="AN76" i="4"/>
  <c r="AM76" i="4" s="1"/>
  <c r="G76" i="1" s="1"/>
  <c r="F76" i="1"/>
  <c r="AL75" i="1"/>
  <c r="E76" i="4"/>
  <c r="AJ76" i="4"/>
  <c r="Q76" i="4" s="1"/>
  <c r="BG77" i="4"/>
  <c r="J76" i="4"/>
  <c r="BI77" i="4"/>
  <c r="AI76" i="4"/>
  <c r="AM75" i="1"/>
  <c r="O106" i="4"/>
  <c r="E106" i="1" s="1"/>
  <c r="AA107" i="4"/>
  <c r="O105" i="4"/>
  <c r="E105" i="1" s="1"/>
  <c r="AM76" i="1" a="1"/>
  <c r="Y101" i="4" l="1"/>
  <c r="Y102" i="4" s="1"/>
  <c r="C102" i="4" s="1"/>
  <c r="C102" i="1" s="1"/>
  <c r="C100" i="4"/>
  <c r="C100" i="1" s="1"/>
  <c r="Z103" i="4"/>
  <c r="AN79" i="1"/>
  <c r="AN78" i="1"/>
  <c r="AN77" i="1"/>
  <c r="H76" i="1"/>
  <c r="AW76" i="4"/>
  <c r="AM76" i="1"/>
  <c r="P76" i="4"/>
  <c r="AK76" i="4" s="1"/>
  <c r="BK77" i="4"/>
  <c r="AN75" i="1"/>
  <c r="AL76" i="4"/>
  <c r="AA108" i="4"/>
  <c r="AA109" i="4" s="1"/>
  <c r="O109" i="4" s="1"/>
  <c r="E109" i="1" s="1"/>
  <c r="O107" i="4"/>
  <c r="E107" i="1" s="1"/>
  <c r="C101" i="4" l="1"/>
  <c r="C101" i="1" s="1"/>
  <c r="Y103" i="4"/>
  <c r="C103" i="4" s="1"/>
  <c r="C103" i="1" s="1"/>
  <c r="Z104" i="4"/>
  <c r="Z105" i="4" s="1"/>
  <c r="H103" i="4"/>
  <c r="D103" i="1" s="1"/>
  <c r="AN76" i="1"/>
  <c r="AP75" i="1"/>
  <c r="DE75" i="1" s="1"/>
  <c r="V76" i="4"/>
  <c r="AO77" i="4"/>
  <c r="BL77" i="4" s="1"/>
  <c r="T76" i="4"/>
  <c r="U76" i="4" s="1"/>
  <c r="B76" i="4"/>
  <c r="B76" i="1" s="1"/>
  <c r="O108" i="4"/>
  <c r="E108" i="1" s="1"/>
  <c r="Y104" i="4" l="1"/>
  <c r="C104" i="4" s="1"/>
  <c r="C104" i="1" s="1"/>
  <c r="H105" i="4"/>
  <c r="D105" i="1" s="1"/>
  <c r="H104" i="4"/>
  <c r="D104" i="1" s="1"/>
  <c r="Z106" i="4"/>
  <c r="AX77" i="4"/>
  <c r="BO77" i="4"/>
  <c r="W77" i="4" s="1"/>
  <c r="X77" i="4" s="1"/>
  <c r="I76" i="1"/>
  <c r="EC76" i="1" s="1"/>
  <c r="AP76" i="1"/>
  <c r="AS77" i="4"/>
  <c r="AV77" i="4"/>
  <c r="BJ77" i="4"/>
  <c r="BH77" i="4"/>
  <c r="AT77" i="4" s="1"/>
  <c r="Y105" i="4" l="1"/>
  <c r="H106" i="4"/>
  <c r="D106" i="1" s="1"/>
  <c r="Z107" i="4"/>
  <c r="DE76" i="1"/>
  <c r="AP77" i="1"/>
  <c r="S77" i="4"/>
  <c r="AN77" i="4"/>
  <c r="AM77" i="4" s="1"/>
  <c r="G77" i="1" s="1"/>
  <c r="F77" i="1"/>
  <c r="AH77" i="4"/>
  <c r="BN77" i="4"/>
  <c r="AF77" i="4"/>
  <c r="BM77" i="4"/>
  <c r="AU77" i="4"/>
  <c r="Y106" i="4" l="1"/>
  <c r="Y107" i="4" s="1"/>
  <c r="C105" i="4"/>
  <c r="C105" i="1" s="1"/>
  <c r="H107" i="4"/>
  <c r="D107" i="1" s="1"/>
  <c r="Z108" i="4"/>
  <c r="H108" i="4" s="1"/>
  <c r="D108" i="1" s="1"/>
  <c r="DE77" i="1"/>
  <c r="AP78" i="1"/>
  <c r="H77" i="1"/>
  <c r="AW77" i="4"/>
  <c r="E77" i="4"/>
  <c r="AJ77" i="4"/>
  <c r="Q77" i="4" s="1"/>
  <c r="BG78" i="4"/>
  <c r="J77" i="4"/>
  <c r="BI78" i="4"/>
  <c r="AI77" i="4"/>
  <c r="AL77" i="4" l="1"/>
  <c r="C107" i="4"/>
  <c r="C107" i="1" s="1"/>
  <c r="C106" i="4"/>
  <c r="C106" i="1" s="1"/>
  <c r="Y108" i="4"/>
  <c r="C108" i="4" s="1"/>
  <c r="C108" i="1" s="1"/>
  <c r="Z109" i="4"/>
  <c r="H109" i="4" s="1"/>
  <c r="D109" i="1" s="1"/>
  <c r="DE78" i="1"/>
  <c r="AP79" i="1"/>
  <c r="DE79" i="1" s="1"/>
  <c r="V77" i="4"/>
  <c r="AO78" i="4"/>
  <c r="T77" i="4"/>
  <c r="U77" i="4" s="1"/>
  <c r="P77" i="4"/>
  <c r="AK77" i="4" s="1"/>
  <c r="B77" i="4" s="1"/>
  <c r="B77" i="1" s="1"/>
  <c r="BK78" i="4"/>
  <c r="BL78" i="4" l="1"/>
  <c r="AX78" i="4" s="1"/>
  <c r="Y109" i="4"/>
  <c r="C109" i="4" s="1"/>
  <c r="C109" i="1" s="1"/>
  <c r="I77" i="1"/>
  <c r="EC77" i="1" s="1"/>
  <c r="AS78" i="4"/>
  <c r="AV78" i="4"/>
  <c r="BJ78" i="4"/>
  <c r="BH78" i="4"/>
  <c r="AT78" i="4" s="1"/>
  <c r="BO78" i="4" l="1"/>
  <c r="W78" i="4" s="1"/>
  <c r="X78" i="4" s="1"/>
  <c r="AN78" i="4" s="1"/>
  <c r="AM78" i="4" s="1"/>
  <c r="G78" i="1" s="1"/>
  <c r="S78" i="4"/>
  <c r="F78" i="1"/>
  <c r="BN78" i="4"/>
  <c r="AH78" i="4"/>
  <c r="AU78" i="4"/>
  <c r="BM78" i="4"/>
  <c r="AE78" i="4"/>
  <c r="H78" i="1" l="1"/>
  <c r="AW78" i="4"/>
  <c r="J78" i="4"/>
  <c r="AJ78" i="4"/>
  <c r="Q78" i="4" s="1"/>
  <c r="BI79" i="4"/>
  <c r="D78" i="4"/>
  <c r="AI78" i="4"/>
  <c r="BG79" i="4"/>
  <c r="AL78" i="4" l="1"/>
  <c r="V78" i="4"/>
  <c r="AO79" i="4"/>
  <c r="T78" i="4"/>
  <c r="U78" i="4" s="1"/>
  <c r="P78" i="4"/>
  <c r="AK78" i="4" s="1"/>
  <c r="B78" i="4" s="1"/>
  <c r="B78" i="1" s="1"/>
  <c r="BK79" i="4"/>
  <c r="BL79" i="4" l="1"/>
  <c r="AY79" i="4" s="1"/>
  <c r="AI79" i="4" s="1"/>
  <c r="P79" i="4" s="1"/>
  <c r="I78" i="1"/>
  <c r="EC78" i="1" s="1"/>
  <c r="AS79" i="4"/>
  <c r="AV79" i="4"/>
  <c r="BH79" i="4"/>
  <c r="AT79" i="4" s="1"/>
  <c r="BJ79" i="4"/>
  <c r="AU79" i="4" s="1"/>
  <c r="BO79" i="4" l="1"/>
  <c r="W79" i="4" s="1"/>
  <c r="X79" i="4" s="1"/>
  <c r="AN79" i="4" s="1"/>
  <c r="AM79" i="4" s="1"/>
  <c r="G79" i="1" s="1"/>
  <c r="S79" i="4"/>
  <c r="F79" i="1"/>
  <c r="AU80" i="4"/>
  <c r="BN79" i="4"/>
  <c r="AG79" i="4"/>
  <c r="BM79" i="4"/>
  <c r="AF79" i="4"/>
  <c r="H79" i="1" l="1"/>
  <c r="AW79" i="4"/>
  <c r="I79" i="4"/>
  <c r="AK79" i="4" s="1"/>
  <c r="BI80" i="4"/>
  <c r="E79" i="4"/>
  <c r="AJ79" i="4"/>
  <c r="BG80" i="4"/>
  <c r="V79" i="4" l="1"/>
  <c r="AO80" i="4"/>
  <c r="BH80" i="4" s="1"/>
  <c r="T79" i="4"/>
  <c r="U79" i="4" s="1"/>
  <c r="Q79" i="4"/>
  <c r="AL79" i="4" s="1"/>
  <c r="B79" i="4" s="1"/>
  <c r="B79" i="1" s="1"/>
  <c r="BK80" i="4"/>
  <c r="BL80" i="4" l="1"/>
  <c r="AY80" i="4" s="1"/>
  <c r="BJ80" i="4"/>
  <c r="BN80" i="4" s="1"/>
  <c r="BM80" i="4"/>
  <c r="AE80" i="4"/>
  <c r="I79" i="1"/>
  <c r="AH80" i="4"/>
  <c r="AS80" i="4"/>
  <c r="AV80" i="4"/>
  <c r="AT80" i="4"/>
  <c r="BO80" i="4" l="1"/>
  <c r="W80" i="4" s="1"/>
  <c r="X80" i="4" s="1"/>
  <c r="AN80" i="4" s="1"/>
  <c r="AM80" i="4" s="1"/>
  <c r="G80" i="1" s="1"/>
  <c r="S80" i="4"/>
  <c r="F80" i="1"/>
  <c r="J80" i="4"/>
  <c r="BI81" i="4"/>
  <c r="AJ80" i="4"/>
  <c r="Q80" i="4" s="1"/>
  <c r="EC79" i="1"/>
  <c r="CI79" i="1"/>
  <c r="CV79" i="1" s="1" a="1"/>
  <c r="CV79" i="1" s="1"/>
  <c r="CV78" i="1" s="1"/>
  <c r="D80" i="4"/>
  <c r="AI80" i="4"/>
  <c r="BG81" i="4"/>
  <c r="H80" i="1" l="1"/>
  <c r="AW80" i="4"/>
  <c r="CP79" i="1"/>
  <c r="CT79" i="1" a="1"/>
  <c r="CT79" i="1" s="1"/>
  <c r="CT78" i="1" s="1"/>
  <c r="CS79" i="1" a="1"/>
  <c r="CS79" i="1" s="1"/>
  <c r="CS78" i="1" s="1"/>
  <c r="CU79" i="1" a="1"/>
  <c r="CU79" i="1" s="1"/>
  <c r="CU78" i="1" s="1"/>
  <c r="P80" i="4"/>
  <c r="AK80" i="4" s="1"/>
  <c r="B80" i="4" s="1"/>
  <c r="B80" i="1" s="1"/>
  <c r="BK81" i="4"/>
  <c r="AL80" i="4"/>
  <c r="V80" i="4" l="1"/>
  <c r="AO81" i="4"/>
  <c r="BL81" i="4" s="1"/>
  <c r="T80" i="4"/>
  <c r="U80" i="4" s="1"/>
  <c r="CU77" i="1"/>
  <c r="CS77" i="1"/>
  <c r="CT77" i="1"/>
  <c r="CV77" i="1"/>
  <c r="CR79" i="1"/>
  <c r="CR78" i="1"/>
  <c r="CR75" i="1"/>
  <c r="CR77" i="1"/>
  <c r="CR76" i="1"/>
  <c r="AY81" i="4" l="1"/>
  <c r="BO81" i="4"/>
  <c r="W81" i="4" s="1"/>
  <c r="X81" i="4" s="1"/>
  <c r="I80" i="1"/>
  <c r="EC80" i="1" s="1"/>
  <c r="AS81" i="4"/>
  <c r="AV81" i="4"/>
  <c r="BH81" i="4"/>
  <c r="AT81" i="4" s="1"/>
  <c r="BJ81" i="4"/>
  <c r="AU81" i="4" s="1"/>
  <c r="CW77" i="1"/>
  <c r="CW76" i="1" s="1"/>
  <c r="CY78" i="1" a="1"/>
  <c r="CY78" i="1" s="1"/>
  <c r="CZ78" i="1" a="1"/>
  <c r="CZ78" i="1" s="1"/>
  <c r="CW78" i="1" a="1"/>
  <c r="CW78" i="1" s="1"/>
  <c r="CX78" i="1" a="1"/>
  <c r="CX78" i="1" s="1"/>
  <c r="S81" i="4" l="1"/>
  <c r="AN81" i="4"/>
  <c r="AM81" i="4" s="1"/>
  <c r="G81" i="1" s="1"/>
  <c r="F81" i="1"/>
  <c r="CW79" i="1"/>
  <c r="DB81" i="1" s="1"/>
  <c r="AH81" i="4"/>
  <c r="BN81" i="4"/>
  <c r="BM81" i="4"/>
  <c r="AF81" i="4"/>
  <c r="DA79" i="1"/>
  <c r="AK80" i="1" s="1"/>
  <c r="CW75" i="1"/>
  <c r="AM82" i="1" a="1"/>
  <c r="CP80" i="1" l="1"/>
  <c r="CP81" i="1" s="1"/>
  <c r="CP82" i="1" s="1"/>
  <c r="CP83" i="1" s="1"/>
  <c r="DB83" i="1"/>
  <c r="DB82" i="1"/>
  <c r="AM82" i="1"/>
  <c r="H81" i="1"/>
  <c r="AW81" i="4"/>
  <c r="T81" i="4" s="1"/>
  <c r="U81" i="4" s="1"/>
  <c r="J81" i="4"/>
  <c r="BI82" i="4"/>
  <c r="AI81" i="4"/>
  <c r="DB79" i="1"/>
  <c r="DB80" i="1"/>
  <c r="AJ81" i="4"/>
  <c r="Q81" i="4" s="1"/>
  <c r="E81" i="4"/>
  <c r="BG82" i="4"/>
  <c r="AM84" i="1" a="1"/>
  <c r="AM83" i="1" a="1"/>
  <c r="AM80" i="1" a="1"/>
  <c r="AL81" i="4" l="1"/>
  <c r="AM84" i="1"/>
  <c r="AM83" i="1"/>
  <c r="AN82" i="1"/>
  <c r="I81" i="1"/>
  <c r="EC81" i="1" s="1"/>
  <c r="V81" i="4"/>
  <c r="AO82" i="4"/>
  <c r="AM80" i="1"/>
  <c r="P81" i="4"/>
  <c r="AK81" i="4" s="1"/>
  <c r="B81" i="4" s="1"/>
  <c r="B81" i="1" s="1"/>
  <c r="BK82" i="4"/>
  <c r="AL80" i="1"/>
  <c r="AM81" i="1" a="1"/>
  <c r="BL82" i="4" l="1"/>
  <c r="AX82" i="4" s="1"/>
  <c r="AN84" i="1"/>
  <c r="AN83" i="1"/>
  <c r="AS82" i="4"/>
  <c r="AV82" i="4"/>
  <c r="BJ82" i="4"/>
  <c r="BH82" i="4"/>
  <c r="AM81" i="1"/>
  <c r="AN80" i="1"/>
  <c r="BO82" i="4" l="1"/>
  <c r="W82" i="4" s="1"/>
  <c r="X82" i="4" s="1"/>
  <c r="AN82" i="4" s="1"/>
  <c r="AM82" i="4" s="1"/>
  <c r="G82" i="1" s="1"/>
  <c r="S82" i="4"/>
  <c r="F82" i="1"/>
  <c r="BN82" i="4"/>
  <c r="AH82" i="4"/>
  <c r="BM82" i="4"/>
  <c r="AF82" i="4"/>
  <c r="AU82" i="4"/>
  <c r="AN81" i="1"/>
  <c r="AT82" i="4"/>
  <c r="AP80" i="1"/>
  <c r="DE80" i="1" s="1"/>
  <c r="H82" i="1" l="1"/>
  <c r="AW82" i="4"/>
  <c r="AP81" i="1"/>
  <c r="E82" i="4"/>
  <c r="AJ82" i="4"/>
  <c r="Q82" i="4" s="1"/>
  <c r="BG83" i="4"/>
  <c r="J82" i="4"/>
  <c r="AI82" i="4"/>
  <c r="BI83" i="4"/>
  <c r="AT83" i="4"/>
  <c r="DE81" i="1" l="1"/>
  <c r="AP82" i="1"/>
  <c r="V82" i="4"/>
  <c r="AO83" i="4"/>
  <c r="BJ83" i="4" s="1"/>
  <c r="T82" i="4"/>
  <c r="U82" i="4" s="1"/>
  <c r="P82" i="4"/>
  <c r="AK82" i="4" s="1"/>
  <c r="B82" i="4" s="1"/>
  <c r="B82" i="1" s="1"/>
  <c r="BK83" i="4"/>
  <c r="BL83" i="4" s="1"/>
  <c r="AY83" i="4" s="1"/>
  <c r="AL82" i="4"/>
  <c r="DE82" i="1" l="1"/>
  <c r="AP83" i="1"/>
  <c r="BN83" i="4"/>
  <c r="AH83" i="4"/>
  <c r="I82" i="1"/>
  <c r="EC82" i="1" s="1"/>
  <c r="AS83" i="4"/>
  <c r="AV83" i="4"/>
  <c r="AU83" i="4"/>
  <c r="BH83" i="4"/>
  <c r="BO83" i="4"/>
  <c r="W83" i="4" s="1"/>
  <c r="X83" i="4" s="1"/>
  <c r="DE83" i="1" l="1"/>
  <c r="AP84" i="1"/>
  <c r="S83" i="4"/>
  <c r="AN83" i="4"/>
  <c r="AM83" i="4" s="1"/>
  <c r="G83" i="1" s="1"/>
  <c r="F83" i="1"/>
  <c r="AU84" i="4"/>
  <c r="J83" i="4"/>
  <c r="AI83" i="4"/>
  <c r="BI84" i="4"/>
  <c r="BM83" i="4"/>
  <c r="AF83" i="4"/>
  <c r="DE84" i="1" l="1"/>
  <c r="H83" i="1"/>
  <c r="AW83" i="4"/>
  <c r="P83" i="4"/>
  <c r="AK83" i="4" s="1"/>
  <c r="E83" i="4"/>
  <c r="AJ83" i="4"/>
  <c r="Q83" i="4" s="1"/>
  <c r="BG84" i="4"/>
  <c r="AL83" i="4" l="1"/>
  <c r="V83" i="4"/>
  <c r="AO84" i="4"/>
  <c r="T83" i="4"/>
  <c r="U83" i="4" s="1"/>
  <c r="BK84" i="4"/>
  <c r="B83" i="4"/>
  <c r="B83" i="1" s="1"/>
  <c r="I83" i="1" l="1"/>
  <c r="EC83" i="1" s="1"/>
  <c r="AS84" i="4"/>
  <c r="BJ84" i="4"/>
  <c r="BL84" i="4"/>
  <c r="AY84" i="4" s="1"/>
  <c r="AJ84" i="4" s="1"/>
  <c r="Q84" i="4" s="1"/>
  <c r="AL84" i="4" s="1"/>
  <c r="BH84" i="4"/>
  <c r="AT84" i="4" s="1"/>
  <c r="AT85" i="4" l="1"/>
  <c r="BN84" i="4"/>
  <c r="AG84" i="4"/>
  <c r="AV84" i="4"/>
  <c r="BO84" i="4"/>
  <c r="W84" i="4" s="1"/>
  <c r="X84" i="4" s="1"/>
  <c r="AE84" i="4"/>
  <c r="BM84" i="4"/>
  <c r="S84" i="4" l="1"/>
  <c r="F84" i="1"/>
  <c r="AN84" i="4"/>
  <c r="AM84" i="4" s="1"/>
  <c r="G84" i="1" s="1"/>
  <c r="I84" i="4"/>
  <c r="BI85" i="4"/>
  <c r="D84" i="4"/>
  <c r="AI84" i="4"/>
  <c r="BG85" i="4"/>
  <c r="H84" i="1" l="1"/>
  <c r="AW84" i="4"/>
  <c r="P84" i="4"/>
  <c r="AK84" i="4" s="1"/>
  <c r="B84" i="4" s="1"/>
  <c r="B84" i="1" s="1"/>
  <c r="BK85" i="4"/>
  <c r="V84" i="4" l="1"/>
  <c r="AO85" i="4"/>
  <c r="BL85" i="4" s="1"/>
  <c r="T84" i="4"/>
  <c r="U84" i="4" s="1"/>
  <c r="BO85" i="4" l="1"/>
  <c r="W85" i="4" s="1"/>
  <c r="X85" i="4" s="1"/>
  <c r="AX85" i="4"/>
  <c r="AJ85" i="4" s="1"/>
  <c r="Q85" i="4" s="1"/>
  <c r="AL85" i="4" s="1"/>
  <c r="I84" i="1"/>
  <c r="AS85" i="4"/>
  <c r="AV85" i="4"/>
  <c r="BJ85" i="4"/>
  <c r="BH85" i="4"/>
  <c r="S85" i="4" l="1"/>
  <c r="AN85" i="4"/>
  <c r="AM85" i="4" s="1"/>
  <c r="G85" i="1" s="1"/>
  <c r="F85" i="1"/>
  <c r="AG85" i="4"/>
  <c r="BN85" i="4"/>
  <c r="AU85" i="4"/>
  <c r="EC84" i="1"/>
  <c r="CI84" i="1"/>
  <c r="CV84" i="1" s="1" a="1"/>
  <c r="CV84" i="1" s="1"/>
  <c r="CV83" i="1" s="1"/>
  <c r="BM85" i="4"/>
  <c r="AE85" i="4"/>
  <c r="H85" i="1" l="1"/>
  <c r="AW85" i="4"/>
  <c r="CP84" i="1"/>
  <c r="CS84" i="1" a="1"/>
  <c r="CS84" i="1" s="1"/>
  <c r="CS83" i="1" s="1"/>
  <c r="CU84" i="1" a="1"/>
  <c r="CU84" i="1" s="1"/>
  <c r="CU83" i="1" s="1"/>
  <c r="CT84" i="1" a="1"/>
  <c r="CT84" i="1" s="1"/>
  <c r="CT83" i="1" s="1"/>
  <c r="D85" i="4"/>
  <c r="AI85" i="4"/>
  <c r="BG86" i="4"/>
  <c r="I85" i="4"/>
  <c r="BI86" i="4"/>
  <c r="V85" i="4" l="1"/>
  <c r="AO86" i="4"/>
  <c r="T85" i="4"/>
  <c r="U85" i="4" s="1"/>
  <c r="CT82" i="1"/>
  <c r="CU82" i="1"/>
  <c r="P85" i="4"/>
  <c r="AK85" i="4" s="1"/>
  <c r="B85" i="4" s="1"/>
  <c r="B85" i="1" s="1"/>
  <c r="BK86" i="4"/>
  <c r="CV82" i="1"/>
  <c r="CS82" i="1"/>
  <c r="CR80" i="1"/>
  <c r="CR81" i="1"/>
  <c r="CR83" i="1"/>
  <c r="CR82" i="1"/>
  <c r="CR84" i="1"/>
  <c r="BL86" i="4" l="1"/>
  <c r="AX86" i="4" s="1"/>
  <c r="I85" i="1"/>
  <c r="EC85" i="1" s="1"/>
  <c r="AS86" i="4"/>
  <c r="AV86" i="4"/>
  <c r="BJ86" i="4"/>
  <c r="BH86" i="4"/>
  <c r="AT86" i="4" s="1"/>
  <c r="CW83" i="1" a="1"/>
  <c r="CW83" i="1" s="1"/>
  <c r="CW82" i="1"/>
  <c r="CW81" i="1" s="1"/>
  <c r="CX83" i="1" a="1"/>
  <c r="CX83" i="1" s="1"/>
  <c r="CY83" i="1" a="1"/>
  <c r="CY83" i="1" s="1"/>
  <c r="CZ83" i="1" a="1"/>
  <c r="CZ83" i="1" s="1"/>
  <c r="BO86" i="4" l="1"/>
  <c r="W86" i="4" s="1"/>
  <c r="X86" i="4" s="1"/>
  <c r="AN86" i="4" s="1"/>
  <c r="AM86" i="4" s="1"/>
  <c r="G86" i="1" s="1"/>
  <c r="S86" i="4"/>
  <c r="AW86" i="4" s="1"/>
  <c r="F86" i="1"/>
  <c r="AT87" i="4"/>
  <c r="BN86" i="4"/>
  <c r="AH86" i="4"/>
  <c r="AU86" i="4"/>
  <c r="CW84" i="1"/>
  <c r="DB88" i="1" s="1"/>
  <c r="AF86" i="4"/>
  <c r="BM86" i="4"/>
  <c r="DA84" i="1"/>
  <c r="AK85" i="1" s="1"/>
  <c r="CW80" i="1"/>
  <c r="AM89" i="1" a="1"/>
  <c r="AM89" i="1" l="1"/>
  <c r="V86" i="4"/>
  <c r="AO87" i="4"/>
  <c r="DB85" i="1"/>
  <c r="AL85" i="1" s="1"/>
  <c r="DB87" i="1"/>
  <c r="H86" i="1"/>
  <c r="T86" i="4"/>
  <c r="U86" i="4" s="1"/>
  <c r="AU87" i="4"/>
  <c r="J86" i="4"/>
  <c r="BI87" i="4"/>
  <c r="AI86" i="4"/>
  <c r="E86" i="4"/>
  <c r="AJ86" i="4"/>
  <c r="Q86" i="4" s="1"/>
  <c r="BG87" i="4"/>
  <c r="CP85" i="1"/>
  <c r="CP86" i="1" s="1"/>
  <c r="CP87" i="1" s="1"/>
  <c r="CP88" i="1" s="1"/>
  <c r="DB84" i="1"/>
  <c r="DB86" i="1"/>
  <c r="AM88" i="1" a="1"/>
  <c r="AM87" i="1" a="1"/>
  <c r="AM85" i="1" a="1"/>
  <c r="AM86" i="1" a="1"/>
  <c r="BH87" i="4" l="1"/>
  <c r="BM87" i="4" s="1"/>
  <c r="BJ87" i="4"/>
  <c r="BN87" i="4" s="1"/>
  <c r="AL86" i="4"/>
  <c r="AN89" i="1"/>
  <c r="AM88" i="1"/>
  <c r="AM87" i="1"/>
  <c r="AE87" i="4"/>
  <c r="I86" i="1"/>
  <c r="EC86" i="1" s="1"/>
  <c r="AS87" i="4"/>
  <c r="AG87" i="4"/>
  <c r="AM86" i="1"/>
  <c r="AM85" i="1"/>
  <c r="P86" i="4"/>
  <c r="AK86" i="4" s="1"/>
  <c r="B86" i="4" s="1"/>
  <c r="B86" i="1" s="1"/>
  <c r="BK87" i="4"/>
  <c r="BL87" i="4" s="1"/>
  <c r="AX87" i="4" s="1"/>
  <c r="AJ87" i="4" s="1"/>
  <c r="Q87" i="4" s="1"/>
  <c r="AL87" i="4" s="1"/>
  <c r="AN88" i="1" l="1"/>
  <c r="AN87" i="1"/>
  <c r="AV87" i="4"/>
  <c r="AN86" i="1"/>
  <c r="D87" i="4"/>
  <c r="AI87" i="4"/>
  <c r="BG88" i="4"/>
  <c r="I87" i="4"/>
  <c r="BI88" i="4"/>
  <c r="BO87" i="4"/>
  <c r="W87" i="4" s="1"/>
  <c r="X87" i="4" s="1"/>
  <c r="AN85" i="1"/>
  <c r="S87" i="4" l="1"/>
  <c r="AN87" i="4"/>
  <c r="AM87" i="4" s="1"/>
  <c r="G87" i="1" s="1"/>
  <c r="F87" i="1"/>
  <c r="P87" i="4"/>
  <c r="AK87" i="4" s="1"/>
  <c r="B87" i="4" s="1"/>
  <c r="B87" i="1" s="1"/>
  <c r="BK88" i="4"/>
  <c r="AP85" i="1"/>
  <c r="DE85" i="1" s="1"/>
  <c r="H87" i="1" l="1"/>
  <c r="AW87" i="4"/>
  <c r="AP86" i="1"/>
  <c r="V87" i="4" l="1"/>
  <c r="AO88" i="4"/>
  <c r="DE86" i="1"/>
  <c r="AP87" i="1"/>
  <c r="T87" i="4"/>
  <c r="U87" i="4" s="1"/>
  <c r="DE87" i="1" l="1"/>
  <c r="AP88" i="1"/>
  <c r="AS88" i="4"/>
  <c r="AU88" i="4"/>
  <c r="BJ88" i="4"/>
  <c r="BH88" i="4"/>
  <c r="BL88" i="4"/>
  <c r="I87" i="1"/>
  <c r="EC87" i="1" s="1"/>
  <c r="DE88" i="1" l="1"/>
  <c r="AP89" i="1"/>
  <c r="DE89" i="1" s="1"/>
  <c r="BO88" i="4"/>
  <c r="W88" i="4" s="1"/>
  <c r="X88" i="4" s="1"/>
  <c r="AY88" i="4"/>
  <c r="AJ88" i="4" s="1"/>
  <c r="Q88" i="4" s="1"/>
  <c r="AL88" i="4" s="1"/>
  <c r="AV88" i="4"/>
  <c r="BM88" i="4"/>
  <c r="AE88" i="4"/>
  <c r="BN88" i="4"/>
  <c r="AG88" i="4"/>
  <c r="AT88" i="4"/>
  <c r="S88" i="4" l="1"/>
  <c r="F88" i="1"/>
  <c r="AN88" i="4"/>
  <c r="AM88" i="4" s="1"/>
  <c r="G88" i="1" s="1"/>
  <c r="I88" i="4"/>
  <c r="BI89" i="4"/>
  <c r="D88" i="4"/>
  <c r="AI88" i="4"/>
  <c r="BG89" i="4"/>
  <c r="H88" i="1" l="1"/>
  <c r="AW88" i="4"/>
  <c r="P88" i="4"/>
  <c r="AK88" i="4" s="1"/>
  <c r="B88" i="4" s="1"/>
  <c r="B88" i="1" s="1"/>
  <c r="BK89" i="4"/>
  <c r="V88" i="4" l="1"/>
  <c r="AO89" i="4"/>
  <c r="BL89" i="4" s="1"/>
  <c r="T88" i="4"/>
  <c r="U88" i="4" s="1"/>
  <c r="BO89" i="4" l="1"/>
  <c r="W89" i="4" s="1"/>
  <c r="X89" i="4" s="1"/>
  <c r="AY89" i="4"/>
  <c r="AI89" i="4" s="1"/>
  <c r="I88" i="1"/>
  <c r="EC88" i="1" s="1"/>
  <c r="AS89" i="4"/>
  <c r="AT89" i="4"/>
  <c r="AV89" i="4"/>
  <c r="BH89" i="4"/>
  <c r="BJ89" i="4"/>
  <c r="AU89" i="4" s="1"/>
  <c r="S89" i="4" l="1"/>
  <c r="F89" i="1"/>
  <c r="AN89" i="4"/>
  <c r="AM89" i="4" s="1"/>
  <c r="G89" i="1" s="1"/>
  <c r="BN89" i="4"/>
  <c r="AG89" i="4"/>
  <c r="BM89" i="4"/>
  <c r="AF89" i="4"/>
  <c r="P89" i="4"/>
  <c r="AV90" i="4"/>
  <c r="H89" i="1" l="1"/>
  <c r="AW89" i="4"/>
  <c r="AJ89" i="4"/>
  <c r="E89" i="4"/>
  <c r="BG90" i="4"/>
  <c r="I89" i="4"/>
  <c r="AK89" i="4" s="1"/>
  <c r="BI90" i="4"/>
  <c r="V89" i="4" l="1"/>
  <c r="AO90" i="4"/>
  <c r="BJ90" i="4" s="1"/>
  <c r="T89" i="4"/>
  <c r="U89" i="4" s="1"/>
  <c r="Q89" i="4"/>
  <c r="AL89" i="4" s="1"/>
  <c r="B89" i="4" s="1"/>
  <c r="B89" i="1" s="1"/>
  <c r="BK90" i="4"/>
  <c r="BL90" i="4" l="1"/>
  <c r="AY90" i="4" s="1"/>
  <c r="AI90" i="4" s="1"/>
  <c r="P90" i="4" s="1"/>
  <c r="BN90" i="4"/>
  <c r="AG90" i="4"/>
  <c r="I89" i="1"/>
  <c r="AS90" i="4"/>
  <c r="AT90" i="4"/>
  <c r="AU90" i="4"/>
  <c r="BH90" i="4"/>
  <c r="BO90" i="4" l="1"/>
  <c r="W90" i="4" s="1"/>
  <c r="X90" i="4" s="1"/>
  <c r="AN90" i="4" s="1"/>
  <c r="AM90" i="4" s="1"/>
  <c r="G90" i="1" s="1"/>
  <c r="S90" i="4"/>
  <c r="F90" i="1"/>
  <c r="EC89" i="1"/>
  <c r="CI89" i="1"/>
  <c r="CV89" i="1" s="1" a="1"/>
  <c r="CV89" i="1" s="1"/>
  <c r="CV88" i="1" s="1"/>
  <c r="BM90" i="4"/>
  <c r="AF90" i="4"/>
  <c r="I90" i="4"/>
  <c r="AK90" i="4" s="1"/>
  <c r="BI91" i="4"/>
  <c r="AT91" i="4"/>
  <c r="H90" i="1" l="1"/>
  <c r="AW90" i="4"/>
  <c r="E90" i="4"/>
  <c r="AJ90" i="4"/>
  <c r="BG91" i="4"/>
  <c r="CP89" i="1"/>
  <c r="CU89" i="1" a="1"/>
  <c r="CU89" i="1" s="1"/>
  <c r="CU88" i="1" s="1"/>
  <c r="CT89" i="1" a="1"/>
  <c r="CT89" i="1" s="1"/>
  <c r="CT88" i="1" s="1"/>
  <c r="CS89" i="1" a="1"/>
  <c r="CS89" i="1" s="1"/>
  <c r="CS88" i="1" s="1"/>
  <c r="V90" i="4" l="1"/>
  <c r="AO91" i="4"/>
  <c r="BH91" i="4" s="1"/>
  <c r="T90" i="4"/>
  <c r="U90" i="4" s="1"/>
  <c r="CR89" i="1"/>
  <c r="CR88" i="1"/>
  <c r="CR85" i="1"/>
  <c r="CR87" i="1"/>
  <c r="CR86" i="1"/>
  <c r="CV87" i="1"/>
  <c r="Q90" i="4"/>
  <c r="AL90" i="4" s="1"/>
  <c r="B90" i="4" s="1"/>
  <c r="B90" i="1" s="1"/>
  <c r="BK91" i="4"/>
  <c r="CS87" i="1"/>
  <c r="CT87" i="1"/>
  <c r="CU87" i="1"/>
  <c r="BL91" i="4" l="1"/>
  <c r="AY91" i="4" s="1"/>
  <c r="AI91" i="4" s="1"/>
  <c r="P91" i="4" s="1"/>
  <c r="BM91" i="4"/>
  <c r="AF91" i="4"/>
  <c r="I90" i="1"/>
  <c r="EC90" i="1" s="1"/>
  <c r="AS91" i="4"/>
  <c r="AV91" i="4"/>
  <c r="AV92" i="4" s="1"/>
  <c r="BJ91" i="4"/>
  <c r="CZ88" i="1" a="1"/>
  <c r="CZ88" i="1" s="1"/>
  <c r="CX88" i="1" a="1"/>
  <c r="CX88" i="1" s="1"/>
  <c r="CY88" i="1" a="1"/>
  <c r="CY88" i="1" s="1"/>
  <c r="CW88" i="1" a="1"/>
  <c r="CW88" i="1" s="1"/>
  <c r="CW87" i="1"/>
  <c r="CW86" i="1" s="1"/>
  <c r="BO91" i="4" l="1"/>
  <c r="W91" i="4" s="1"/>
  <c r="X91" i="4" s="1"/>
  <c r="AN91" i="4" s="1"/>
  <c r="AM91" i="4" s="1"/>
  <c r="G91" i="1" s="1"/>
  <c r="S91" i="4"/>
  <c r="AW91" i="4" s="1"/>
  <c r="F91" i="1"/>
  <c r="CW89" i="1"/>
  <c r="CP90" i="1" s="1"/>
  <c r="CP91" i="1" s="1"/>
  <c r="CP92" i="1" s="1"/>
  <c r="CP93" i="1" s="1"/>
  <c r="BN91" i="4"/>
  <c r="AG91" i="4"/>
  <c r="AU91" i="4"/>
  <c r="E91" i="4"/>
  <c r="AJ91" i="4"/>
  <c r="BG92" i="4"/>
  <c r="DA89" i="1"/>
  <c r="AK90" i="1" s="1"/>
  <c r="CW85" i="1"/>
  <c r="V91" i="4" l="1"/>
  <c r="AO92" i="4"/>
  <c r="BH92" i="4" s="1"/>
  <c r="DB89" i="1"/>
  <c r="DB93" i="1"/>
  <c r="DB91" i="1"/>
  <c r="DB92" i="1"/>
  <c r="DB90" i="1"/>
  <c r="AL90" i="1" s="1"/>
  <c r="H91" i="1"/>
  <c r="T91" i="4"/>
  <c r="U91" i="4" s="1"/>
  <c r="Q91" i="4"/>
  <c r="AL91" i="4" s="1"/>
  <c r="BK92" i="4"/>
  <c r="I91" i="4"/>
  <c r="AK91" i="4" s="1"/>
  <c r="B91" i="4" s="1"/>
  <c r="B91" i="1" s="1"/>
  <c r="BI92" i="4"/>
  <c r="AM94" i="1" a="1"/>
  <c r="AM93" i="1" a="1"/>
  <c r="AM90" i="1" a="1"/>
  <c r="AM92" i="1" a="1"/>
  <c r="AM91" i="1" a="1"/>
  <c r="BL92" i="4" l="1"/>
  <c r="AY92" i="4" s="1"/>
  <c r="AI92" i="4" s="1"/>
  <c r="P92" i="4" s="1"/>
  <c r="AM94" i="1"/>
  <c r="AM93" i="1"/>
  <c r="AM92" i="1"/>
  <c r="AM90" i="1"/>
  <c r="AF92" i="4"/>
  <c r="BM92" i="4"/>
  <c r="AS92" i="4"/>
  <c r="AT92" i="4"/>
  <c r="I91" i="1"/>
  <c r="EC91" i="1" s="1"/>
  <c r="BJ92" i="4"/>
  <c r="AM91" i="1"/>
  <c r="AN90" i="1"/>
  <c r="BO92" i="4" l="1"/>
  <c r="W92" i="4" s="1"/>
  <c r="X92" i="4" s="1"/>
  <c r="AN92" i="4" s="1"/>
  <c r="AM92" i="4" s="1"/>
  <c r="G92" i="1" s="1"/>
  <c r="AN94" i="1"/>
  <c r="AN93" i="1"/>
  <c r="AN92" i="1"/>
  <c r="S92" i="4"/>
  <c r="F92" i="1"/>
  <c r="BN92" i="4"/>
  <c r="AG92" i="4"/>
  <c r="AU92" i="4"/>
  <c r="E92" i="4"/>
  <c r="AJ92" i="4"/>
  <c r="BG93" i="4"/>
  <c r="AN91" i="1"/>
  <c r="AT93" i="4"/>
  <c r="AP90" i="1"/>
  <c r="DE90" i="1" s="1"/>
  <c r="H92" i="1" l="1"/>
  <c r="AW92" i="4"/>
  <c r="AO91" i="1"/>
  <c r="CH92" i="1" s="1"/>
  <c r="AO92" i="1" s="1"/>
  <c r="CH93" i="1" s="1"/>
  <c r="AO93" i="1" s="1"/>
  <c r="CH94" i="1" s="1"/>
  <c r="AO94" i="1" s="1"/>
  <c r="CH95" i="1" s="1"/>
  <c r="AP91" i="1"/>
  <c r="DE91" i="1" s="1"/>
  <c r="Q92" i="4"/>
  <c r="AL92" i="4" s="1"/>
  <c r="BK93" i="4"/>
  <c r="I92" i="4"/>
  <c r="AK92" i="4" s="1"/>
  <c r="B92" i="4" s="1"/>
  <c r="B92" i="1" s="1"/>
  <c r="BI93" i="4"/>
  <c r="V92" i="4" l="1"/>
  <c r="AO93" i="4"/>
  <c r="BL93" i="4" s="1"/>
  <c r="T92" i="4"/>
  <c r="U92" i="4" s="1"/>
  <c r="AP92" i="1"/>
  <c r="DE92" i="1" l="1"/>
  <c r="AP93" i="1"/>
  <c r="AP94" i="1" s="1"/>
  <c r="AY93" i="4"/>
  <c r="AI93" i="4" s="1"/>
  <c r="BO93" i="4"/>
  <c r="W93" i="4" s="1"/>
  <c r="X93" i="4" s="1"/>
  <c r="I92" i="1"/>
  <c r="EC92" i="1" s="1"/>
  <c r="T93" i="4"/>
  <c r="AS93" i="4"/>
  <c r="AV93" i="4"/>
  <c r="AU93" i="4"/>
  <c r="BH93" i="4"/>
  <c r="BJ93" i="4"/>
  <c r="U93" i="4" l="1"/>
  <c r="S93" i="4"/>
  <c r="H93" i="1" s="1"/>
  <c r="F93" i="1"/>
  <c r="AN93" i="4"/>
  <c r="AM93" i="4" s="1"/>
  <c r="G93" i="1" s="1"/>
  <c r="DE93" i="1"/>
  <c r="DE94" i="1" s="1"/>
  <c r="BM93" i="4"/>
  <c r="AF93" i="4"/>
  <c r="BN93" i="4"/>
  <c r="AG93" i="4"/>
  <c r="P93" i="4"/>
  <c r="AW93" i="4" l="1"/>
  <c r="I93" i="1"/>
  <c r="EC93" i="1" s="1"/>
  <c r="E93" i="4"/>
  <c r="AJ93" i="4"/>
  <c r="BG94" i="4"/>
  <c r="I93" i="4"/>
  <c r="AK93" i="4" s="1"/>
  <c r="BI94" i="4"/>
  <c r="V93" i="4" l="1"/>
  <c r="AO94" i="4"/>
  <c r="Q93" i="4"/>
  <c r="AL93" i="4" s="1"/>
  <c r="B93" i="4" s="1"/>
  <c r="B93" i="1" s="1"/>
  <c r="BK94" i="4"/>
  <c r="BL94" i="4" l="1"/>
  <c r="AY94" i="4" s="1"/>
  <c r="AI94" i="4" s="1"/>
  <c r="P94" i="4" s="1"/>
  <c r="AS94" i="4"/>
  <c r="AV94" i="4"/>
  <c r="AV95" i="4" s="1"/>
  <c r="AV96" i="4" s="1"/>
  <c r="AV97" i="4" s="1"/>
  <c r="BH94" i="4"/>
  <c r="BJ94" i="4"/>
  <c r="BO94" i="4" l="1"/>
  <c r="W94" i="4" s="1"/>
  <c r="X94" i="4" s="1"/>
  <c r="AN94" i="4" s="1"/>
  <c r="AM94" i="4" s="1"/>
  <c r="G94" i="1" s="1"/>
  <c r="S94" i="4"/>
  <c r="AW94" i="4" s="1"/>
  <c r="F94" i="1"/>
  <c r="O115" i="4"/>
  <c r="O116" i="4"/>
  <c r="AF94" i="4"/>
  <c r="BM94" i="4"/>
  <c r="BN94" i="4"/>
  <c r="AG94" i="4"/>
  <c r="AU94" i="4"/>
  <c r="AT94" i="4"/>
  <c r="AV98" i="4"/>
  <c r="V94" i="4" l="1"/>
  <c r="AO95" i="4"/>
  <c r="H94" i="1"/>
  <c r="T94" i="4"/>
  <c r="U94" i="4" s="1"/>
  <c r="AT95" i="4"/>
  <c r="I94" i="4"/>
  <c r="AK94" i="4" s="1"/>
  <c r="BI95" i="4"/>
  <c r="BJ95" i="4" s="1"/>
  <c r="E94" i="4"/>
  <c r="AJ94" i="4"/>
  <c r="BG95" i="4"/>
  <c r="BH95" i="4" s="1"/>
  <c r="AV99" i="4"/>
  <c r="BN95" i="4" l="1"/>
  <c r="AG95" i="4"/>
  <c r="AU95" i="4"/>
  <c r="AU96" i="4" s="1"/>
  <c r="I94" i="1"/>
  <c r="O114" i="4" a="1"/>
  <c r="O114" i="4" s="1"/>
  <c r="BM95" i="4"/>
  <c r="AF95" i="4"/>
  <c r="T95" i="4"/>
  <c r="AS95" i="4"/>
  <c r="AW95" i="4" s="1"/>
  <c r="V95" i="4" s="1"/>
  <c r="Q94" i="4"/>
  <c r="AL94" i="4" s="1"/>
  <c r="B94" i="4" s="1"/>
  <c r="B94" i="1" s="1"/>
  <c r="BK95" i="4"/>
  <c r="BL95" i="4" s="1"/>
  <c r="AY95" i="4" s="1"/>
  <c r="AI95" i="4" s="1"/>
  <c r="AT96" i="4"/>
  <c r="AV100" i="4"/>
  <c r="E95" i="4" l="1"/>
  <c r="AJ95" i="4"/>
  <c r="Q95" i="4" s="1"/>
  <c r="BG96" i="4"/>
  <c r="BH96" i="4" s="1"/>
  <c r="BM96" i="4" s="1"/>
  <c r="CI94" i="1"/>
  <c r="CV94" i="1" s="1" a="1"/>
  <c r="CV94" i="1" s="1"/>
  <c r="CV93" i="1" s="1"/>
  <c r="EC94" i="1"/>
  <c r="P95" i="4"/>
  <c r="I95" i="4"/>
  <c r="BI96" i="4"/>
  <c r="BJ96" i="4" s="1"/>
  <c r="AT97" i="4"/>
  <c r="BO95" i="4"/>
  <c r="W95" i="4" s="1"/>
  <c r="AU97" i="4"/>
  <c r="AV101" i="4"/>
  <c r="BK96" i="4" l="1"/>
  <c r="BL96" i="4" s="1"/>
  <c r="BO96" i="4" s="1"/>
  <c r="W96" i="4" s="1"/>
  <c r="BN96" i="4"/>
  <c r="BJ97" i="4"/>
  <c r="BN97" i="4" s="1"/>
  <c r="CP94" i="1"/>
  <c r="CU94" i="1" a="1"/>
  <c r="CU94" i="1" s="1"/>
  <c r="CU93" i="1" s="1"/>
  <c r="CS94" i="1" a="1"/>
  <c r="CS94" i="1" s="1"/>
  <c r="CS93" i="1" s="1"/>
  <c r="CT94" i="1" a="1"/>
  <c r="CT94" i="1" s="1"/>
  <c r="CT93" i="1" s="1"/>
  <c r="BH97" i="4"/>
  <c r="BM97" i="4" s="1"/>
  <c r="AK95" i="4"/>
  <c r="AL95" i="4"/>
  <c r="AT98" i="4"/>
  <c r="AU98" i="4"/>
  <c r="AV102" i="4"/>
  <c r="BL97" i="4" l="1"/>
  <c r="BL98" i="4" s="1"/>
  <c r="BJ98" i="4"/>
  <c r="BN98" i="4" s="1"/>
  <c r="CT92" i="1"/>
  <c r="CS92" i="1"/>
  <c r="CU92" i="1"/>
  <c r="CV92" i="1"/>
  <c r="CR90" i="1"/>
  <c r="CR93" i="1"/>
  <c r="CR94" i="1"/>
  <c r="CR91" i="1"/>
  <c r="CR92" i="1"/>
  <c r="BH98" i="4"/>
  <c r="BM98" i="4" s="1"/>
  <c r="B95" i="4"/>
  <c r="B95" i="1" s="1"/>
  <c r="AU99" i="4"/>
  <c r="AT99" i="4"/>
  <c r="AV103" i="4"/>
  <c r="BO97" i="4" l="1"/>
  <c r="W97" i="4" s="1"/>
  <c r="BJ99" i="4"/>
  <c r="BN99" i="4" s="1"/>
  <c r="CW93" i="1" a="1"/>
  <c r="CW93" i="1" s="1"/>
  <c r="CY93" i="1" a="1"/>
  <c r="CY93" i="1" s="1"/>
  <c r="CX93" i="1" a="1"/>
  <c r="CX93" i="1" s="1"/>
  <c r="CZ93" i="1" a="1"/>
  <c r="CZ93" i="1" s="1"/>
  <c r="CW92" i="1"/>
  <c r="CW91" i="1" s="1"/>
  <c r="BH99" i="4"/>
  <c r="BM99" i="4" s="1"/>
  <c r="AT100" i="4"/>
  <c r="AU100" i="4"/>
  <c r="BO98" i="4"/>
  <c r="W98" i="4" s="1"/>
  <c r="BL99" i="4"/>
  <c r="AV104" i="4"/>
  <c r="BJ100" i="4" l="1"/>
  <c r="BN100" i="4" s="1"/>
  <c r="CW94" i="1"/>
  <c r="DB98" i="1" s="1"/>
  <c r="BH100" i="4"/>
  <c r="BM100" i="4" s="1"/>
  <c r="DA94" i="1"/>
  <c r="AK95" i="1" s="1"/>
  <c r="CW90" i="1"/>
  <c r="BO99" i="4"/>
  <c r="W99" i="4" s="1"/>
  <c r="BL100" i="4"/>
  <c r="AU101" i="4"/>
  <c r="AT101" i="4"/>
  <c r="AV105" i="4"/>
  <c r="AM95" i="1" a="1"/>
  <c r="BJ101" i="4" l="1"/>
  <c r="BN101" i="4" s="1"/>
  <c r="DB96" i="1"/>
  <c r="DB95" i="1"/>
  <c r="AL95" i="1" s="1"/>
  <c r="BH101" i="4"/>
  <c r="BM101" i="4" s="1"/>
  <c r="DB97" i="1"/>
  <c r="DB94" i="1"/>
  <c r="CP95" i="1"/>
  <c r="CP96" i="1" s="1"/>
  <c r="CP97" i="1" s="1"/>
  <c r="CP98" i="1" s="1"/>
  <c r="AM95" i="1"/>
  <c r="AT102" i="4"/>
  <c r="AU102" i="4"/>
  <c r="BO100" i="4"/>
  <c r="W100" i="4" s="1"/>
  <c r="BL101" i="4"/>
  <c r="AV106" i="4"/>
  <c r="BJ102" i="4" l="1"/>
  <c r="BN102" i="4" s="1"/>
  <c r="BH102" i="4"/>
  <c r="BM102" i="4" s="1"/>
  <c r="BO101" i="4"/>
  <c r="W101" i="4" s="1"/>
  <c r="BL102" i="4"/>
  <c r="AU103" i="4"/>
  <c r="AT103" i="4"/>
  <c r="AV107" i="4"/>
  <c r="BJ103" i="4" l="1"/>
  <c r="BN103" i="4" s="1"/>
  <c r="BH103" i="4"/>
  <c r="BM103" i="4" s="1"/>
  <c r="AT104" i="4"/>
  <c r="AU104" i="4"/>
  <c r="BL103" i="4"/>
  <c r="BO102" i="4"/>
  <c r="W102" i="4" s="1"/>
  <c r="AV108" i="4"/>
  <c r="BJ104" i="4" l="1"/>
  <c r="BN104" i="4" s="1"/>
  <c r="BH104" i="4"/>
  <c r="BM104" i="4" s="1"/>
  <c r="BL104" i="4"/>
  <c r="BO103" i="4"/>
  <c r="W103" i="4" s="1"/>
  <c r="AU105" i="4"/>
  <c r="AT105" i="4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BJ105" i="4" l="1"/>
  <c r="BN105" i="4" s="1"/>
  <c r="BH105" i="4"/>
  <c r="BM105" i="4" s="1"/>
  <c r="AT106" i="4"/>
  <c r="AU106" i="4"/>
  <c r="BO104" i="4"/>
  <c r="W104" i="4" s="1"/>
  <c r="BL105" i="4"/>
  <c r="BJ106" i="4" l="1"/>
  <c r="BN106" i="4" s="1"/>
  <c r="BH106" i="4"/>
  <c r="BM106" i="4" s="1"/>
  <c r="AT107" i="4"/>
  <c r="BO105" i="4"/>
  <c r="W105" i="4" s="1"/>
  <c r="BL106" i="4"/>
  <c r="AU107" i="4"/>
  <c r="BJ107" i="4" l="1"/>
  <c r="BN107" i="4" s="1"/>
  <c r="BH107" i="4"/>
  <c r="BM107" i="4" s="1"/>
  <c r="AU108" i="4"/>
  <c r="BO106" i="4"/>
  <c r="W106" i="4" s="1"/>
  <c r="BL107" i="4"/>
  <c r="AT108" i="4"/>
  <c r="BJ108" i="4" l="1"/>
  <c r="BN108" i="4" s="1"/>
  <c r="BH108" i="4"/>
  <c r="BM108" i="4" s="1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T109" i="4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BO107" i="4"/>
  <c r="W107" i="4" s="1"/>
  <c r="BL108" i="4"/>
  <c r="BJ109" i="4" l="1"/>
  <c r="BN109" i="4" s="1"/>
  <c r="BH109" i="4"/>
  <c r="BM109" i="4" s="1"/>
  <c r="BO108" i="4"/>
  <c r="W108" i="4" s="1"/>
  <c r="BL109" i="4"/>
  <c r="BO109" i="4" s="1"/>
  <c r="W109" i="4" s="1"/>
  <c r="AO90" i="1"/>
  <c r="CH91" i="1" s="1"/>
  <c r="AO89" i="1"/>
  <c r="CH90" i="1" s="1"/>
  <c r="AO85" i="1"/>
  <c r="CH86" i="1" s="1"/>
  <c r="AO86" i="1"/>
  <c r="CH87" i="1" s="1"/>
  <c r="AO87" i="1"/>
  <c r="CH88" i="1" s="1"/>
  <c r="AO88" i="1"/>
  <c r="CH89" i="1" s="1"/>
  <c r="AO84" i="1"/>
  <c r="CH85" i="1" s="1"/>
  <c r="AO81" i="1"/>
  <c r="CH82" i="1" s="1"/>
  <c r="AO82" i="1"/>
  <c r="CH83" i="1" s="1"/>
  <c r="AO83" i="1"/>
  <c r="CH84" i="1" s="1"/>
  <c r="AO80" i="1"/>
  <c r="CH81" i="1" s="1"/>
  <c r="AO79" i="1"/>
  <c r="CH80" i="1" s="1"/>
  <c r="AO76" i="1"/>
  <c r="CH77" i="1" s="1"/>
  <c r="AO77" i="1"/>
  <c r="CH78" i="1" s="1"/>
  <c r="AO78" i="1"/>
  <c r="CH79" i="1" s="1"/>
  <c r="AO75" i="1"/>
  <c r="CH76" i="1" s="1"/>
  <c r="AO74" i="1"/>
  <c r="CH75" i="1" s="1"/>
  <c r="AO71" i="1"/>
  <c r="CH72" i="1" s="1"/>
  <c r="AO72" i="1"/>
  <c r="CH73" i="1" s="1"/>
  <c r="AO73" i="1"/>
  <c r="CH74" i="1" s="1"/>
  <c r="AO70" i="1"/>
  <c r="CH71" i="1" s="1"/>
  <c r="AO69" i="1"/>
  <c r="CH70" i="1" s="1"/>
  <c r="AO66" i="1"/>
  <c r="CH67" i="1" s="1"/>
  <c r="AO67" i="1"/>
  <c r="CH68" i="1" s="1"/>
  <c r="AO68" i="1"/>
  <c r="CH69" i="1" s="1"/>
  <c r="AO65" i="1"/>
  <c r="CH66" i="1" s="1"/>
  <c r="AO64" i="1"/>
  <c r="CH65" i="1" s="1"/>
  <c r="AO60" i="1"/>
  <c r="CH61" i="1" s="1"/>
  <c r="AO61" i="1"/>
  <c r="CH62" i="1" s="1"/>
  <c r="AO62" i="1"/>
  <c r="CH63" i="1" s="1"/>
  <c r="AO63" i="1"/>
  <c r="CH64" i="1" s="1"/>
  <c r="AO59" i="1"/>
  <c r="CH60" i="1" s="1"/>
  <c r="AO56" i="1"/>
  <c r="CH57" i="1" s="1"/>
  <c r="AO57" i="1"/>
  <c r="CH58" i="1" s="1"/>
  <c r="AO58" i="1"/>
  <c r="CH59" i="1" s="1"/>
  <c r="AO55" i="1"/>
  <c r="CH56" i="1" s="1"/>
  <c r="AO54" i="1"/>
  <c r="CH55" i="1" s="1"/>
  <c r="AO52" i="1"/>
  <c r="CH53" i="1" s="1"/>
  <c r="AO53" i="1"/>
  <c r="CH54" i="1" s="1"/>
  <c r="AO51" i="1"/>
  <c r="CH52" i="1" s="1"/>
  <c r="AO50" i="1"/>
  <c r="CH51" i="1" s="1"/>
  <c r="AO49" i="1"/>
  <c r="CH50" i="1" s="1"/>
  <c r="AO46" i="1"/>
  <c r="CH47" i="1" s="1"/>
  <c r="AO47" i="1"/>
  <c r="CH48" i="1" s="1"/>
  <c r="AO48" i="1"/>
  <c r="CH49" i="1" s="1"/>
  <c r="AO45" i="1"/>
  <c r="CH46" i="1" s="1"/>
  <c r="AO44" i="1"/>
  <c r="CH45" i="1" s="1"/>
  <c r="AO41" i="1"/>
  <c r="CH42" i="1" s="1"/>
  <c r="AO42" i="1"/>
  <c r="CH43" i="1" s="1"/>
  <c r="AO43" i="1"/>
  <c r="CH44" i="1" s="1"/>
  <c r="AO40" i="1"/>
  <c r="CH41" i="1" s="1"/>
  <c r="AO39" i="1"/>
  <c r="CH40" i="1" s="1"/>
  <c r="AO36" i="1"/>
  <c r="CH37" i="1" s="1"/>
  <c r="AO37" i="1"/>
  <c r="CH38" i="1" s="1"/>
  <c r="AO38" i="1"/>
  <c r="CH39" i="1" s="1"/>
  <c r="AO35" i="1"/>
  <c r="CH36" i="1" s="1"/>
  <c r="CH10" i="1"/>
  <c r="CH11" i="1"/>
  <c r="AO11" i="1" s="1"/>
  <c r="CH12" i="1" s="1"/>
  <c r="AO12" i="1" s="1"/>
  <c r="CH13" i="1" s="1"/>
  <c r="AO13" i="1" s="1"/>
  <c r="CH14" i="1" s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<sst xmlns="http://schemas.openxmlformats.org/spreadsheetml/2006/main" count="1244" uniqueCount="377">
  <si>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</si>
  <si>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</si>
  <si>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</si>
  <si>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</si>
  <si>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</si>
  <si>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</si>
  <si>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</si>
  <si>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</si>
  <si>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</si>
  <si>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</si>
  <si>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</si>
  <si>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</si>
  <si>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</si>
  <si>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</si>
  <si>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</si>
  <si>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</si>
  <si>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</si>
  <si>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</si>
  <si>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</si>
  <si>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</si>
  <si>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</si>
  <si>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</si>
  <si>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</si>
  <si>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</si>
  <si>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</si>
  <si>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</si>
  <si>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</si>
  <si>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</si>
  <si>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</si>
  <si>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</si>
  <si>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</si>
  <si>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</si>
  <si>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</si>
  <si>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</si>
  <si>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</si>
  <si>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</si>
  <si>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</si>
  <si>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</si>
  <si>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</si>
  <si>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</si>
  <si>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</si>
  <si>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</si>
  <si>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</si>
  <si>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</si>
  <si>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</si>
  <si>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</si>
  <si>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</si>
  <si>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</si>
  <si>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</si>
  <si>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</si>
  <si>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</si>
  <si>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</si>
  <si>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</si>
  <si>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</si>
  <si>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</si>
  <si>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</si>
  <si>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</si>
  <si>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</si>
  <si>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</si>
  <si>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</si>
  <si>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</si>
  <si>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</si>
  <si>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</si>
  <si>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</si>
  <si>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</si>
  <si>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</si>
  <si>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</si>
  <si>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</si>
  <si>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</si>
  <si>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</si>
  <si>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</si>
  <si>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</si>
  <si>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</si>
  <si>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</si>
  <si>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</si>
  <si>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</si>
  <si>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</si>
  <si>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</si>
  <si>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</si>
  <si>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</si>
  <si>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</si>
  <si>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</si>
  <si>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</si>
  <si>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</si>
  <si>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</si>
  <si>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</si>
  <si>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</si>
  <si>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</si>
  <si>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</si>
  <si>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</si>
  <si>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</si>
  <si>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</si>
  <si>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</si>
  <si>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</si>
  <si>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</si>
  <si>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</si>
  <si>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</si>
  <si>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</si>
  <si>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</si>
  <si>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</si>
  <si>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</si>
  <si>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</si>
  <si>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</si>
  <si>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</si>
  <si>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</si>
  <si>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</si>
  <si>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</si>
  <si>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</si>
  <si>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</si>
  <si>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</si>
  <si>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</si>
  <si>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</si>
  <si>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</si>
  <si>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</si>
  <si>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</si>
  <si>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</si>
  <si>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</si>
  <si>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</si>
  <si>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</si>
  <si>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</si>
  <si>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</si>
  <si>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</si>
  <si>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</si>
  <si>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</si>
  <si>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</si>
  <si>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</si>
  <si>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</si>
  <si>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</si>
  <si>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</si>
  <si>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</si>
  <si>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</si>
  <si>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</si>
  <si>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</si>
  <si>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</si>
  <si>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</si>
  <si>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</si>
  <si>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</si>
  <si>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</si>
  <si>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</si>
  <si>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</si>
  <si>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</si>
  <si>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</si>
  <si>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</si>
  <si>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</si>
  <si>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</si>
  <si>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</si>
  <si>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</si>
  <si>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</si>
  <si>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</si>
  <si>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</si>
  <si>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</si>
  <si>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</si>
  <si>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</si>
  <si>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</si>
  <si>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</si>
  <si>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</si>
  <si>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</si>
  <si>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</si>
  <si>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</si>
  <si>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</si>
  <si>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</si>
  <si>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</si>
  <si>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</si>
  <si>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</si>
  <si>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</si>
  <si>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</si>
  <si>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</si>
  <si>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</si>
  <si>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</si>
  <si>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</si>
  <si>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</si>
  <si>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</si>
  <si>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</si>
  <si>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</si>
  <si>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</si>
  <si>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</si>
  <si>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</si>
  <si>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</si>
  <si>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</si>
  <si>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</si>
  <si>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</si>
  <si>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</si>
  <si>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</si>
  <si>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</si>
  <si>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</si>
  <si>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</si>
  <si>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</si>
  <si>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</si>
  <si>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</si>
  <si>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</si>
  <si>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</si>
  <si>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</si>
  <si>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</si>
  <si>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</si>
  <si>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</si>
  <si>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</si>
  <si>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</si>
  <si>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</si>
  <si>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</si>
  <si>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</si>
  <si>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</si>
  <si>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</si>
  <si>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</si>
  <si>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</si>
  <si>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</si>
  <si>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</si>
  <si>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</si>
  <si>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</si>
  <si>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</si>
  <si>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</si>
  <si>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</si>
  <si>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</si>
  <si>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</si>
  <si>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</si>
  <si>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</si>
  <si>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</si>
  <si>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</si>
  <si>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</si>
  <si>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</si>
  <si>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</si>
  <si>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</si>
  <si>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</si>
  <si>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</si>
  <si>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</si>
  <si>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</si>
  <si>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</si>
  <si>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</si>
  <si>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</si>
  <si>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</si>
  <si>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</si>
  <si>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</si>
  <si>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</si>
  <si>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</si>
  <si>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</si>
  <si>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</si>
  <si>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</si>
  <si>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</si>
  <si>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</si>
  <si>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</si>
  <si>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</si>
  <si>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</si>
  <si>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</si>
  <si>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</si>
  <si>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</si>
  <si>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</si>
  <si>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</si>
  <si>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</si>
  <si>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</si>
  <si>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</si>
  <si>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</si>
  <si>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</si>
  <si>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</si>
  <si>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</si>
  <si>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</si>
  <si>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</si>
  <si>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</si>
  <si>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</si>
  <si>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</si>
  <si>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</si>
  <si>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</si>
  <si>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</si>
  <si>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</si>
  <si>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</si>
  <si>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</si>
  <si>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</si>
  <si>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</si>
  <si>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</si>
  <si>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</si>
  <si>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</si>
  <si>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</si>
  <si>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</si>
  <si>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</si>
  <si>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</si>
  <si>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</si>
  <si>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</si>
  <si>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</si>
  <si>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</si>
  <si>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</si>
  <si>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</si>
  <si>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</si>
  <si>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</si>
  <si>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</si>
  <si>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</si>
  <si>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</si>
  <si>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</si>
  <si>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</si>
  <si>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</si>
  <si>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</si>
  <si>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</si>
  <si>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</si>
  <si>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</si>
  <si>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</si>
  <si>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</si>
  <si>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</si>
  <si>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</si>
  <si>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</si>
  <si>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</si>
  <si>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</si>
  <si>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</si>
  <si>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</si>
  <si>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</si>
  <si>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</si>
  <si>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</si>
  <si>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</si>
  <si>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</si>
  <si>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</si>
  <si>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</si>
  <si>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</si>
  <si>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</si>
  <si>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</si>
  <si>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</si>
  <si>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</si>
  <si>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</si>
  <si>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</si>
  <si>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</si>
  <si>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</si>
  <si>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</si>
  <si>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</si>
  <si>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</si>
  <si>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</si>
  <si>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</si>
  <si>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</si>
  <si>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</si>
  <si>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</si>
  <si>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</si>
  <si>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</si>
  <si>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</si>
  <si>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</si>
  <si>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</si>
  <si>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</si>
  <si>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</si>
  <si>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</si>
  <si>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</si>
  <si>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</si>
  <si>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</si>
  <si>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</si>
  <si>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</si>
  <si>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</si>
  <si>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</si>
  <si>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</si>
  <si>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</si>
  <si>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</si>
  <si>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</si>
  <si>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</si>
  <si>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</si>
  <si>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</si>
  <si>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</si>
  <si>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</si>
  <si>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</si>
  <si>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</si>
  <si>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</si>
  <si>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</si>
  <si>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</si>
  <si>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</si>
  <si>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</si>
  <si>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</si>
  <si>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</si>
  <si>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</si>
  <si>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</si>
  <si>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</si>
  <si>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</si>
  <si>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</si>
  <si>
    <t>Hedge 7 | (BM1D)2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</si>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</sst>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center" vertical="center" wrapText="1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/>
    </xf>
    <xf numFmtId="0" fontId="6" fillId="9" borderId="55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46" xfId="0" applyFont="1" applyBorder="1" applyAlignment="1" applyProtection="1">
      <alignment horizontal="center" vertical="center"/>
      <protection locked="0"/>
    </xf>
    <xf numFmtId="0" fontId="7" fillId="0" borderId="47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H1048532"/>
  <sheetViews>
    <sheetView tabSelected="1" zoomScale="55" zoomScaleNormal="55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AO106" sqref="AO106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6" width="2" style="1" customWidth="1"/>
    <col min="37" max="42" width="6.710937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customWidth="1"/>
    <col min="86" max="140" width="9.140625" style="1" customWidth="1"/>
    <col min="141" max="16384" width="9.140625" style="1"/>
  </cols>
  <sheetData>
    <row r="1" spans="1:138" ht="15" customHeight="1">
      <c r="B1" s="137" t="s">
        <v>353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</row>
    <row r="2" spans="1:138" ht="15.75" customHeight="1" thickBot="1"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4"/>
      <c r="CI2" s="135" t="s">
        <v>292</v>
      </c>
      <c r="CJ2" s="135"/>
      <c r="CK2" s="135"/>
      <c r="CL2" s="135"/>
      <c r="CM2" s="135"/>
      <c r="CN2" s="135"/>
      <c r="CO2" s="135"/>
      <c r="CP2" s="135"/>
      <c r="CQ2" s="135"/>
      <c r="CR2" s="135"/>
      <c r="CS2" s="135"/>
      <c r="CT2" s="135"/>
      <c r="CU2" s="135"/>
      <c r="CV2" s="71"/>
      <c r="CW2" s="71"/>
      <c r="CX2" s="71"/>
      <c r="CY2" s="71"/>
      <c r="CZ2" s="71"/>
      <c r="DA2" s="71"/>
    </row>
    <row r="3" spans="1:138" ht="30.75" customHeight="1" thickBot="1">
      <c r="B3" s="139" t="s">
        <v>326</v>
      </c>
      <c r="C3" s="140"/>
      <c r="D3" s="140"/>
      <c r="E3" s="140"/>
      <c r="F3" s="140"/>
      <c r="G3" s="140"/>
      <c r="H3" s="140"/>
      <c r="I3" s="141"/>
      <c r="J3" s="56"/>
      <c r="K3" s="56"/>
      <c r="L3" s="144" t="s">
        <v>332</v>
      </c>
      <c r="M3" s="145"/>
      <c r="N3" s="145"/>
      <c r="O3" s="145"/>
      <c r="P3" s="145"/>
      <c r="Q3" s="145"/>
      <c r="R3" s="145"/>
      <c r="S3" s="146"/>
      <c r="T3" s="56"/>
      <c r="U3" s="56"/>
      <c r="V3" s="147" t="s">
        <v>354</v>
      </c>
      <c r="W3" s="148"/>
      <c r="X3" s="148"/>
      <c r="Y3" s="148"/>
      <c r="Z3" s="148"/>
      <c r="AA3" s="148"/>
      <c r="AB3" s="148"/>
      <c r="AC3" s="149"/>
      <c r="AD3" s="56"/>
      <c r="AE3" s="56"/>
      <c r="AF3" s="56"/>
      <c r="AG3" s="56"/>
      <c r="AH3" s="142" t="s">
        <v>0</v>
      </c>
      <c r="AI3" s="117"/>
      <c r="AJ3" s="117"/>
      <c r="AK3" s="159" t="s">
        <v>355</v>
      </c>
      <c r="AL3" s="160"/>
      <c r="AM3" s="160"/>
      <c r="AN3" s="160"/>
      <c r="AO3" s="160"/>
      <c r="AP3" s="161"/>
      <c r="AQ3" s="55"/>
      <c r="AR3" s="55"/>
      <c r="AS3" s="55"/>
      <c r="AT3" s="150" t="s">
        <v>336</v>
      </c>
      <c r="AU3" s="151"/>
      <c r="AV3" s="151"/>
      <c r="AW3" s="151"/>
      <c r="AX3" s="151"/>
      <c r="AY3" s="151"/>
      <c r="AZ3" s="151"/>
      <c r="BA3" s="152"/>
      <c r="BB3" s="56"/>
      <c r="BC3" s="56"/>
      <c r="BD3" s="153" t="s">
        <v>337</v>
      </c>
      <c r="BE3" s="154"/>
      <c r="BF3" s="154"/>
      <c r="BG3" s="154"/>
      <c r="BH3" s="154"/>
      <c r="BI3" s="154"/>
      <c r="BJ3" s="154"/>
      <c r="BK3" s="155"/>
      <c r="BL3" s="56"/>
      <c r="BM3" s="56"/>
      <c r="BN3" s="156" t="s">
        <v>339</v>
      </c>
      <c r="BO3" s="157"/>
      <c r="BP3" s="157"/>
      <c r="BQ3" s="157"/>
      <c r="BR3" s="157"/>
      <c r="BS3" s="157"/>
      <c r="BT3" s="157"/>
      <c r="BU3" s="158"/>
      <c r="BV3" s="56"/>
      <c r="BW3" s="56"/>
      <c r="BX3" s="156" t="s">
        <v>362</v>
      </c>
      <c r="BY3" s="157"/>
      <c r="BZ3" s="157"/>
      <c r="CA3" s="157"/>
      <c r="CB3" s="157"/>
      <c r="CC3" s="157"/>
      <c r="CD3" s="157"/>
      <c r="CE3" s="158"/>
      <c r="CF3" s="56"/>
      <c r="CG3" s="56"/>
      <c r="CH3" s="64"/>
      <c r="CI3" s="72" t="s">
        <v>335</v>
      </c>
      <c r="CJ3" s="72" t="s">
        <v>342</v>
      </c>
      <c r="CK3" s="72" t="s">
        <v>343</v>
      </c>
      <c r="CL3" s="72" t="s">
        <v>344</v>
      </c>
      <c r="CM3" s="72" t="s">
        <v>345</v>
      </c>
      <c r="CN3" s="72" t="s">
        <v>346</v>
      </c>
      <c r="CO3" s="72" t="s">
        <v>363</v>
      </c>
      <c r="CP3" s="71"/>
      <c r="CQ3" s="71"/>
      <c r="CR3" s="71"/>
      <c r="CS3" s="71"/>
      <c r="CT3" s="72"/>
      <c r="CU3" s="72"/>
      <c r="CV3" s="72"/>
      <c r="CW3" s="72"/>
      <c r="CX3" s="72"/>
      <c r="CY3" s="72"/>
      <c r="CZ3" s="72"/>
      <c r="DA3" s="72"/>
    </row>
    <row r="4" spans="1:138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3"/>
      <c r="AI4" s="117"/>
      <c r="AJ4" s="117"/>
      <c r="AK4" s="122" t="s">
        <v>310</v>
      </c>
      <c r="AL4" s="123" t="s">
        <v>36</v>
      </c>
      <c r="AM4" s="124" t="s">
        <v>12</v>
      </c>
      <c r="AN4" s="125" t="s">
        <v>165</v>
      </c>
      <c r="AO4" s="125" t="s">
        <v>6</v>
      </c>
      <c r="AP4" s="126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26" t="s">
        <v>12</v>
      </c>
      <c r="BY4" s="27" t="s">
        <v>38</v>
      </c>
      <c r="BZ4" s="27" t="s">
        <v>314</v>
      </c>
      <c r="CA4" s="27" t="s">
        <v>37</v>
      </c>
      <c r="CB4" s="27" t="s">
        <v>165</v>
      </c>
      <c r="CC4" s="27" t="s">
        <v>6</v>
      </c>
      <c r="CD4" s="27" t="s">
        <v>15</v>
      </c>
      <c r="CE4" s="28" t="s">
        <v>16</v>
      </c>
      <c r="CF4" s="57"/>
      <c r="CG4" s="57"/>
      <c r="CH4" s="65" t="s">
        <v>294</v>
      </c>
      <c r="CI4" s="72" t="s">
        <v>7</v>
      </c>
      <c r="CJ4" s="72" t="s">
        <v>10</v>
      </c>
      <c r="CK4" s="72" t="s">
        <v>347</v>
      </c>
      <c r="CL4" s="72" t="s">
        <v>348</v>
      </c>
      <c r="CM4" s="72" t="s">
        <v>349</v>
      </c>
      <c r="CN4" s="72" t="s">
        <v>305</v>
      </c>
      <c r="CO4" s="72" t="s">
        <v>364</v>
      </c>
      <c r="CP4" s="72"/>
      <c r="CQ4" s="72"/>
      <c r="CR4" s="72"/>
      <c r="CS4" s="136" t="s">
        <v>302</v>
      </c>
      <c r="CT4" s="136"/>
      <c r="CU4" s="136"/>
      <c r="CV4" s="136"/>
      <c r="CW4" s="136" t="s">
        <v>302</v>
      </c>
      <c r="CX4" s="136"/>
      <c r="CY4" s="136"/>
      <c r="CZ4" s="136"/>
      <c r="DA4" s="72" t="s">
        <v>306</v>
      </c>
    </row>
    <row r="5" spans="1:138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32" t="s">
        <v>6</v>
      </c>
      <c r="AI5" s="118"/>
      <c r="AJ5" s="119"/>
      <c r="AK5" s="112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</row>
    <row r="6" spans="1:138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33" t="s">
        <v>6</v>
      </c>
      <c r="AI6" s="118"/>
      <c r="AJ6" s="119"/>
      <c r="AK6" s="11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</row>
    <row r="7" spans="1:138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33" t="s">
        <v>7</v>
      </c>
      <c r="AI7" s="118"/>
      <c r="AJ7" s="119"/>
      <c r="AK7" s="11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</row>
    <row r="8" spans="1:138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33" t="s">
        <v>6</v>
      </c>
      <c r="AI8" s="118"/>
      <c r="AJ8" s="119"/>
      <c r="AK8" s="11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EC8" s="1" t="s">
        <v>295</v>
      </c>
      <c r="ED8" s="1" t="s">
        <v>311</v>
      </c>
      <c r="EE8" s="1" t="s">
        <v>296</v>
      </c>
      <c r="EF8" s="1" t="s">
        <v>312</v>
      </c>
      <c r="EG8" s="1" t="s">
        <v>3</v>
      </c>
      <c r="EH8" s="1" t="s">
        <v>313</v>
      </c>
    </row>
    <row r="9" spans="1:138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34" t="s">
        <v>7</v>
      </c>
      <c r="AI9" s="118"/>
      <c r="AJ9" s="119"/>
      <c r="AK9" s="114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EC9" s="79" t="s">
        <v>168</v>
      </c>
      <c r="ED9" s="80" t="s">
        <v>169</v>
      </c>
      <c r="EE9" s="80" t="s">
        <v>170</v>
      </c>
      <c r="EF9" s="80" t="s">
        <v>171</v>
      </c>
      <c r="EG9" s="80" t="s">
        <v>172</v>
      </c>
      <c r="EH9" s="80" t="s">
        <v>173</v>
      </c>
    </row>
    <row r="10" spans="1:138" ht="26.25" customHeigh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(BT)2-M1'!AM10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32" t="s">
        <v>6</v>
      </c>
      <c r="AI10" s="118"/>
      <c r="AJ10" s="55"/>
      <c r="AK10" s="127"/>
      <c r="AL10" s="68" t="str">
        <f>IF(AH9="","","H3")</f>
        <v>H3</v>
      </c>
      <c r="AM10" s="69" t="str">
        <f>V10</f>
        <v>B1</v>
      </c>
      <c r="AN10" s="36" t="str">
        <f>IF(AH10="","",IF(AM10="NB","",IF(LEFT(AM10)=AH10,"Y","N")))</f>
        <v>N</v>
      </c>
      <c r="AO10" s="36">
        <f>IF(AH10="","",IF(AN10="Y",1,IF(AN10="N",-1,0)))</f>
        <v>-1</v>
      </c>
      <c r="AP10" s="37">
        <f>IF(AH10="","",IF(AM10="NB",AP9,IF(AN10="Y",AP9+INT(REPLACE(AM10,1,1,"")),AP9-INT(REPLACE(AM10,1,1,"")))))</f>
        <v>-1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(D3BF3)2'!AM10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35" t="str">
        <f>'Hedge 7 | (BM1D)2'!B10</f>
        <v>P1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Y</v>
      </c>
      <c r="CC10" s="36">
        <f>'Hedge 7 | (BM1D)2'!AM10</f>
        <v>1</v>
      </c>
      <c r="CD10" s="36">
        <f>'Hedge 7 | (BM1D)2'!S10</f>
        <v>1</v>
      </c>
      <c r="CE10" s="37">
        <f>'Hedge 7 | (BM1D)2'!U10</f>
        <v>1</v>
      </c>
      <c r="CF10" s="55"/>
      <c r="CG10" s="55"/>
      <c r="CH10" s="1">
        <f>AO10</f>
        <v>-1</v>
      </c>
      <c r="CQ10" s="1">
        <v>10</v>
      </c>
      <c r="CW10" s="1" t="str">
        <f ca="1">IF(CW11=1,CW13,IF(CW11=2,IF(CX13="",CW13,CX13),IF(CW11=3,IF(AND(CX13="",CY13=""),CW13,IF(CY13="",CX13,CY13)),IF(AND(CX13="",CY13="",CZ13=""),CW13,IF(AND(CY13="",CZ13=""),CX13,IF(CZ13="",CY13,CZ13))))))</f>
        <v>V</v>
      </c>
      <c r="DE10" s="1" t="str">
        <f>IF(AH10="","",IF(AP10="",DE9,IF(AP10&gt;=30,IF(OR(DE9="G",DE9="GG"),"GG",IF(OR(DE9="R",DE9="RR"),"GRR",IF(DE9="","G","GGRR"))),IF(AP10&lt;=-30,IF(OR(DE9="R",DE9="RR"),"RR",IF(OR(DE9="G",DE9="GG"),"GGR",IF(DE9="","R","GGRR"))),IF(OR(DE9="R",DE9="RR"),"RR",IF(OR(DE9="G",DE9="GG"),"GG",IF(DE9="","","GGRR")))))))</f>
        <v/>
      </c>
      <c r="EB10" s="16" t="str">
        <f t="shared" ref="EB10:EB41" si="0">"B"&amp;A10</f>
        <v>B1</v>
      </c>
      <c r="EC10" s="77">
        <f t="shared" ref="EC10:EC41" si="1">I10</f>
        <v>-1</v>
      </c>
      <c r="ED10" s="78">
        <f t="shared" ref="ED10:ED41" si="2">S10</f>
        <v>1</v>
      </c>
      <c r="EE10" s="78">
        <f t="shared" ref="EE10:EE41" si="3">AC10</f>
        <v>-1</v>
      </c>
      <c r="EF10" s="78">
        <f t="shared" ref="EF10:EF41" si="4">BA10</f>
        <v>1</v>
      </c>
      <c r="EG10" s="78">
        <f t="shared" ref="EG10:EG41" si="5">BK10</f>
        <v>-1</v>
      </c>
      <c r="EH10" s="78">
        <f t="shared" ref="EH10:EH41" si="6">BU10</f>
        <v>-1</v>
      </c>
    </row>
    <row r="11" spans="1:138" ht="24" customHeigh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NB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/>
      </c>
      <c r="AA11" s="25">
        <f>'Hedge 3 | (BT)2-M1'!AM11</f>
        <v>-1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33" t="s">
        <v>6</v>
      </c>
      <c r="AI11" s="118"/>
      <c r="AJ11" s="55"/>
      <c r="AK11" s="115"/>
      <c r="AL11" s="73"/>
      <c r="AM11" s="67" t="str">
        <f t="shared" ref="AM11:AM14" si="7">V11</f>
        <v>NB</v>
      </c>
      <c r="AN11" s="25" t="str">
        <f t="shared" ref="AN11:AN14" si="8">IF(AH11="","",IF(AM11="NB","",IF(LEFT(AM11)=AH11,"Y","N")))</f>
        <v/>
      </c>
      <c r="AO11" s="25">
        <f>IF(AH11="","",IF(CH11&gt;10,10,IF(CH11&lt;-10,-10,CH11)))</f>
        <v>-1</v>
      </c>
      <c r="AP11" s="39">
        <f t="shared" ref="AP11:AP14" si="9">IF(AH11="","",IF(AM11="NB",AP10,IF(AN11="Y",AP10+INT(REPLACE(AM11,1,1,"")),AP10-INT(REPLACE(AM11,1,1,"")))))</f>
        <v>-1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0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B4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-4</v>
      </c>
      <c r="BJ11" s="25">
        <f>'Hedge 5 | (BFC)2'!S11</f>
        <v>-5</v>
      </c>
      <c r="BK11" s="39">
        <f>'Hedge 5 | (BFC)2'!U11</f>
        <v>-5</v>
      </c>
      <c r="BL11" s="55"/>
      <c r="BM11" s="55"/>
      <c r="BN11" s="38" t="str">
        <f>'Hedge 6 | (D3BF3)2'!B11</f>
        <v>NB</v>
      </c>
      <c r="BO11" s="25" t="str">
        <f>'Hedge 6 | (D3BF3)2'!C11</f>
        <v/>
      </c>
      <c r="BP11" s="25" t="str">
        <f>'Hedge 6 | (D3BF3)2'!H11</f>
        <v/>
      </c>
      <c r="BQ11" s="25" t="str">
        <f>'Hedge 6 | (D3BF3)2'!O11</f>
        <v/>
      </c>
      <c r="BR11" s="25" t="str">
        <f>IF(AH11="","",IF('Hedge 6 | (D3BF3)2'!X11="W","Y",IF('Hedge 6 | (D3BF3)2'!X11="L","N","")))</f>
        <v/>
      </c>
      <c r="BS11" s="25">
        <f>'Hedge 6 | (D3BF3)2'!AM11</f>
        <v>-1</v>
      </c>
      <c r="BT11" s="25">
        <f>'Hedge 6 | (D3BF3)2'!S11</f>
        <v>-1</v>
      </c>
      <c r="BU11" s="39">
        <f>'Hedge 6 | (D3BF3)2'!U11</f>
        <v>-1</v>
      </c>
      <c r="BV11" s="55"/>
      <c r="BW11" s="55"/>
      <c r="BX11" s="38" t="str">
        <f>'Hedge 7 | (BM1D)2'!B11</f>
        <v>P2</v>
      </c>
      <c r="BY11" s="25" t="str">
        <f>'Hedge 7 | (BM1D)2'!C11</f>
        <v/>
      </c>
      <c r="BZ11" s="25" t="str">
        <f>'Hedge 7 | (BM1D)2'!H11</f>
        <v/>
      </c>
      <c r="CA11" s="25" t="str">
        <f>'Hedge 7 | (BM1D)2'!O11</f>
        <v/>
      </c>
      <c r="CB11" s="25" t="str">
        <f>IF(AH11="","",IF('Hedge 7 | (BM1D)2'!X11="W","Y",IF('Hedge 7 | (BM1D)2'!X11="L","N","")))</f>
        <v>Y</v>
      </c>
      <c r="CC11" s="25">
        <f>'Hedge 7 | (BM1D)2'!AM11</f>
        <v>4</v>
      </c>
      <c r="CD11" s="25">
        <f>'Hedge 7 | (BM1D)2'!S11</f>
        <v>3</v>
      </c>
      <c r="CE11" s="39">
        <f>'Hedge 7 | (BM1D)2'!U11</f>
        <v>3</v>
      </c>
      <c r="CF11" s="55"/>
      <c r="CG11" s="55"/>
      <c r="CH11" s="1">
        <f>IF(AN11="",0,IFERROR(VLOOKUP(AN6&amp;AN7&amp;AN8&amp;AN9&amp;AN10&amp;AN11,General!I:J,2,FALSE),0))+AO10</f>
        <v>-1</v>
      </c>
      <c r="CQ11" s="1">
        <v>11</v>
      </c>
      <c r="CW11" s="1">
        <f ca="1">IF(CW12=1,1,DC11)</f>
        <v>1</v>
      </c>
      <c r="DC11" s="1">
        <v>1</v>
      </c>
      <c r="DE11" s="1" t="str">
        <f t="shared" ref="DE11:DE74" si="10">IF(AH11="","",IF(AP11="",DE10,IF(AP11&gt;=30,IF(OR(DE10="G",DE10="GG"),"GG",IF(OR(DE10="R",DE10="RR"),"GRR",IF(DE10="","G","GGRR"))),IF(AP11&lt;=-30,IF(OR(DE10="R",DE10="RR"),"RR",IF(OR(DE10="G",DE10="GG"),"GGR",IF(DE10="","R","GGRR"))),IF(OR(DE10="R",DE10="RR"),"RR",IF(OR(DE10="G",DE10="GG"),"GG",IF(DE10="","","GGRR")))))))</f>
        <v/>
      </c>
      <c r="EB11" s="17" t="str">
        <f t="shared" si="0"/>
        <v>B2</v>
      </c>
      <c r="EC11" s="75">
        <f t="shared" si="1"/>
        <v>-1</v>
      </c>
      <c r="ED11" s="4">
        <f t="shared" si="2"/>
        <v>3</v>
      </c>
      <c r="EE11" s="4">
        <f t="shared" si="3"/>
        <v>-1</v>
      </c>
      <c r="EF11" s="4">
        <f t="shared" si="4"/>
        <v>-5</v>
      </c>
      <c r="EG11" s="4">
        <f t="shared" si="5"/>
        <v>-5</v>
      </c>
      <c r="EH11" s="4">
        <f t="shared" si="6"/>
        <v>-1</v>
      </c>
    </row>
    <row r="12" spans="1:138" ht="26.25" customHeigh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-3</v>
      </c>
      <c r="I12" s="39">
        <f>'Hedge 1 | (BTC)2'!U12</f>
        <v>-3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(BT)2-M1'!AM12</f>
        <v>0</v>
      </c>
      <c r="AB12" s="25">
        <f>'Hedge 3 | (BT)2-M1'!S12</f>
        <v>1</v>
      </c>
      <c r="AC12" s="39">
        <f>'Hedge 3 | (BT)2-M1'!U12</f>
        <v>1</v>
      </c>
      <c r="AD12" s="55"/>
      <c r="AE12" s="55"/>
      <c r="AF12" s="55"/>
      <c r="AG12" s="55"/>
      <c r="AH12" s="133" t="s">
        <v>6</v>
      </c>
      <c r="AI12" s="118"/>
      <c r="AJ12" s="55"/>
      <c r="AK12" s="115"/>
      <c r="AL12" s="73"/>
      <c r="AM12" s="67" t="str">
        <f t="shared" si="7"/>
        <v>P2</v>
      </c>
      <c r="AN12" s="25" t="str">
        <f t="shared" si="8"/>
        <v>Y</v>
      </c>
      <c r="AO12" s="25">
        <f t="shared" ref="AO12:AO14" si="11">IF(AH12="","",IF(CH12&gt;10,10,IF(CH12&lt;-10,-10,CH12)))</f>
        <v>0</v>
      </c>
      <c r="AP12" s="39">
        <f t="shared" si="9"/>
        <v>1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(BM1C)2'!AM12</f>
        <v>1</v>
      </c>
      <c r="AZ12" s="25">
        <f>'Hedge 4 | (BM1C)2'!S12</f>
        <v>-4</v>
      </c>
      <c r="BA12" s="39">
        <f>'Hedge 4 | (BM1C)2'!U12</f>
        <v>-4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-10</v>
      </c>
      <c r="BJ12" s="25">
        <f>'Hedge 5 | (BFC)2'!S12</f>
        <v>-9</v>
      </c>
      <c r="BK12" s="39">
        <f>'Hedge 5 | (BFC)2'!U12</f>
        <v>-9</v>
      </c>
      <c r="BL12" s="55"/>
      <c r="BM12" s="55"/>
      <c r="BN12" s="38" t="str">
        <f>'Hedge 6 | (D3BF3)2'!B12</f>
        <v>NB</v>
      </c>
      <c r="BO12" s="25" t="str">
        <f>'Hedge 6 | (D3BF3)2'!C12</f>
        <v/>
      </c>
      <c r="BP12" s="25" t="str">
        <f>'Hedge 6 | (D3BF3)2'!H12</f>
        <v/>
      </c>
      <c r="BQ12" s="25" t="str">
        <f>'Hedge 6 | (D3BF3)2'!O12</f>
        <v/>
      </c>
      <c r="BR12" s="25" t="str">
        <f>IF(AH12="","",IF('Hedge 6 | (D3BF3)2'!X12="W","Y",IF('Hedge 6 | (D3BF3)2'!X12="L","N","")))</f>
        <v/>
      </c>
      <c r="BS12" s="25">
        <f>'Hedge 6 | (D3BF3)2'!AM12</f>
        <v>-1</v>
      </c>
      <c r="BT12" s="25">
        <f>'Hedge 6 | (D3BF3)2'!S12</f>
        <v>-1</v>
      </c>
      <c r="BU12" s="39">
        <f>'Hedge 6 | (D3BF3)2'!U12</f>
        <v>-1</v>
      </c>
      <c r="BV12" s="55"/>
      <c r="BW12" s="55"/>
      <c r="BX12" s="38" t="str">
        <f>'Hedge 7 | (BM1D)2'!B12</f>
        <v>P3</v>
      </c>
      <c r="BY12" s="25" t="str">
        <f>'Hedge 7 | (BM1D)2'!C12</f>
        <v/>
      </c>
      <c r="BZ12" s="25" t="str">
        <f>'Hedge 7 | (BM1D)2'!H12</f>
        <v/>
      </c>
      <c r="CA12" s="25" t="str">
        <f>'Hedge 7 | (BM1D)2'!O12</f>
        <v/>
      </c>
      <c r="CB12" s="25" t="str">
        <f>IF(AH12="","",IF('Hedge 7 | (BM1D)2'!X12="W","Y",IF('Hedge 7 | (BM1D)2'!X12="L","N","")))</f>
        <v>Y</v>
      </c>
      <c r="CC12" s="25">
        <f>'Hedge 7 | (BM1D)2'!AM12</f>
        <v>10</v>
      </c>
      <c r="CD12" s="25">
        <f>'Hedge 7 | (BM1D)2'!S12</f>
        <v>3</v>
      </c>
      <c r="CE12" s="39">
        <f>'Hedge 7 | (BM1D)2'!U12</f>
        <v>6</v>
      </c>
      <c r="CF12" s="55"/>
      <c r="CG12" s="55"/>
      <c r="CH12" s="1">
        <f>IF(AN12="",0,IFERROR(VLOOKUP(AN7&amp;AN8&amp;AN9&amp;AN10&amp;AN11&amp;AN12,General!I:J,2,FALSE),0))+AO11</f>
        <v>0</v>
      </c>
      <c r="CQ12" s="1">
        <v>12</v>
      </c>
      <c r="CS12" s="1" t="str">
        <f>IFERROR(VLOOKUP(CS14,General!R:S,2,FALSE),"")</f>
        <v>Z</v>
      </c>
      <c r="CT12" s="1" t="str">
        <f>IFERROR(VLOOKUP(CT14,General!R:S,2,FALSE),"")</f>
        <v/>
      </c>
      <c r="CU12" s="1" t="str">
        <f>IFERROR(VLOOKUP(CU14,General!R:S,2,FALSE),"")</f>
        <v/>
      </c>
      <c r="CV12" s="1" t="str">
        <f>IFERROR(VLOOKUP(CV14,General!R:S,2,FALSE),"")</f>
        <v/>
      </c>
      <c r="CW12" s="1">
        <f ca="1">COUNTIF(CS13:CV13,MAX(CS13:CV13))</f>
        <v>1</v>
      </c>
      <c r="DE12" s="1" t="str">
        <f t="shared" si="10"/>
        <v/>
      </c>
      <c r="EB12" s="17" t="str">
        <f t="shared" si="0"/>
        <v>B3</v>
      </c>
      <c r="EC12" s="75">
        <f t="shared" si="1"/>
        <v>-3</v>
      </c>
      <c r="ED12" s="4">
        <f t="shared" si="2"/>
        <v>4</v>
      </c>
      <c r="EE12" s="4">
        <f t="shared" si="3"/>
        <v>1</v>
      </c>
      <c r="EF12" s="4">
        <f t="shared" si="4"/>
        <v>-4</v>
      </c>
      <c r="EG12" s="4">
        <f t="shared" si="5"/>
        <v>-9</v>
      </c>
      <c r="EH12" s="4">
        <f t="shared" si="6"/>
        <v>-1</v>
      </c>
    </row>
    <row r="13" spans="1:138" ht="24.75" customHeight="1">
      <c r="A13" s="1">
        <v>4</v>
      </c>
      <c r="B13" s="38" t="str">
        <f>'Hedge 1 | (BTC)2'!B13</f>
        <v>P5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(BTC)2'!AM13</f>
        <v>-10</v>
      </c>
      <c r="H13" s="25">
        <f>'Hedge 1 | (BTC)2'!S13</f>
        <v>-8</v>
      </c>
      <c r="I13" s="39">
        <f>'Hedge 1 | (BTC)2'!U13</f>
        <v>-8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(BDC)2'!AM13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-1</v>
      </c>
      <c r="AB13" s="25">
        <f>'Hedge 3 | (BT)2-M1'!S13</f>
        <v>-1</v>
      </c>
      <c r="AC13" s="39">
        <f>'Hedge 3 | (BT)2-M1'!U13</f>
        <v>0</v>
      </c>
      <c r="AD13" s="55"/>
      <c r="AE13" s="55"/>
      <c r="AF13" s="55"/>
      <c r="AG13" s="55"/>
      <c r="AH13" s="133" t="s">
        <v>7</v>
      </c>
      <c r="AI13" s="118"/>
      <c r="AJ13" s="55"/>
      <c r="AK13" s="115"/>
      <c r="AL13" s="73"/>
      <c r="AM13" s="67" t="str">
        <f t="shared" si="7"/>
        <v>P1</v>
      </c>
      <c r="AN13" s="25" t="str">
        <f t="shared" si="8"/>
        <v>N</v>
      </c>
      <c r="AO13" s="25">
        <f t="shared" si="11"/>
        <v>-1</v>
      </c>
      <c r="AP13" s="39">
        <f t="shared" si="9"/>
        <v>0</v>
      </c>
      <c r="AQ13" s="55"/>
      <c r="AR13" s="55"/>
      <c r="AS13" s="55"/>
      <c r="AT13" s="38" t="str">
        <f>'Hedge 4 | (BM1C)2'!B13</f>
        <v>P8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(BM1C)2'!AM13</f>
        <v>0</v>
      </c>
      <c r="AZ13" s="25">
        <f>'Hedge 4 | (BM1C)2'!S13</f>
        <v>-12</v>
      </c>
      <c r="BA13" s="39">
        <f>'Hedge 4 | (BM1C)2'!U13</f>
        <v>-12</v>
      </c>
      <c r="BB13" s="55"/>
      <c r="BC13" s="55"/>
      <c r="BD13" s="38" t="str">
        <f>'Hedge 5 | (BFC)2'!B13</f>
        <v>P5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>N</v>
      </c>
      <c r="BI13" s="25">
        <f>'Hedge 5 | (BFC)2'!AM13</f>
        <v>-10</v>
      </c>
      <c r="BJ13" s="25">
        <f>'Hedge 5 | (BFC)2'!S13</f>
        <v>-14</v>
      </c>
      <c r="BK13" s="39">
        <f>'Hedge 5 | (BFC)2'!U13</f>
        <v>-14</v>
      </c>
      <c r="BL13" s="55"/>
      <c r="BM13" s="55"/>
      <c r="BN13" s="38" t="str">
        <f>'Hedge 6 | (D3BF3)2'!B13</f>
        <v>P3</v>
      </c>
      <c r="BO13" s="25" t="str">
        <f>'Hedge 6 | (D3BF3)2'!C13</f>
        <v/>
      </c>
      <c r="BP13" s="25" t="str">
        <f>'Hedge 6 | (D3BF3)2'!H13</f>
        <v/>
      </c>
      <c r="BQ13" s="25" t="str">
        <f>'Hedge 6 | (D3BF3)2'!O13</f>
        <v>D3</v>
      </c>
      <c r="BR13" s="25" t="str">
        <f>IF(AH13="","",IF('Hedge 6 | (D3BF3)2'!X13="W","Y",IF('Hedge 6 | (D3BF3)2'!X13="L","N","")))</f>
        <v>N</v>
      </c>
      <c r="BS13" s="25">
        <f>'Hedge 6 | (D3BF3)2'!AM13</f>
        <v>-4</v>
      </c>
      <c r="BT13" s="25">
        <f>'Hedge 6 | (D3BF3)2'!S13</f>
        <v>-3</v>
      </c>
      <c r="BU13" s="39">
        <f>'Hedge 6 | (D3BF3)2'!U13</f>
        <v>-4</v>
      </c>
      <c r="BV13" s="55"/>
      <c r="BW13" s="55"/>
      <c r="BX13" s="38" t="str">
        <f>'Hedge 7 | (BM1D)2'!B13</f>
        <v>P12</v>
      </c>
      <c r="BY13" s="25" t="str">
        <f>'Hedge 7 | (BM1D)2'!C13</f>
        <v/>
      </c>
      <c r="BZ13" s="25" t="str">
        <f>'Hedge 7 | (BM1D)2'!H13</f>
        <v/>
      </c>
      <c r="CA13" s="25" t="str">
        <f>'Hedge 7 | (BM1D)2'!O13</f>
        <v/>
      </c>
      <c r="CB13" s="25" t="str">
        <f>IF(AH13="","",IF('Hedge 7 | (BM1D)2'!X13="W","Y",IF('Hedge 7 | (BM1D)2'!X13="L","N","")))</f>
        <v>N</v>
      </c>
      <c r="CC13" s="25">
        <f>'Hedge 7 | (BM1D)2'!AM13</f>
        <v>9</v>
      </c>
      <c r="CD13" s="25">
        <f>'Hedge 7 | (BM1D)2'!S13</f>
        <v>-9</v>
      </c>
      <c r="CE13" s="39">
        <f>'Hedge 7 | (BM1D)2'!U13</f>
        <v>-6</v>
      </c>
      <c r="CF13" s="55"/>
      <c r="CG13" s="55"/>
      <c r="CH13" s="1">
        <f>IF(AN13="",0,IFERROR(VLOOKUP(AN8&amp;AN9&amp;AN10&amp;AN11&amp;AN12&amp;AN13,General!I:J,2,FALSE),0))+AO12</f>
        <v>-1</v>
      </c>
      <c r="CQ13" s="1">
        <v>13</v>
      </c>
      <c r="CS13" s="1">
        <f ca="1">IF(CS14="",-1,COUNTIF(INDIRECT(CS12&amp;CQ10):INDIRECT(CS12&amp;CQ14),"Y"))</f>
        <v>2</v>
      </c>
      <c r="CT13" s="1">
        <f ca="1">IF(CT14="",-1,COUNTIF(INDIRECT(CT12&amp;CQ10):INDIRECT(CT12&amp;CQ14),"Y"))</f>
        <v>-1</v>
      </c>
      <c r="CU13" s="1">
        <f ca="1">IF(CU14="",-1,COUNTIF(INDIRECT(CU12&amp;CQ10):INDIRECT(CU12&amp;CQ14),"Y"))</f>
        <v>-1</v>
      </c>
      <c r="CV13" s="1">
        <f ca="1">IF(CV14="",-1,COUNTIF(INDIRECT(CV12&amp;CS10):INDIRECT(CV12&amp;CQ14),"Y"))</f>
        <v>-1</v>
      </c>
      <c r="CW13" s="1" t="str" cm="1">
        <f t="array" aca="1" ref="CW13" ca="1">IFERROR(INDEX($CS$14:$CV$14,_xlfn.AGGREGATE(15,6,COLUMN($CS$14:$CV$14)-COLUMN($CR$14)/($CS$13:$CV$13=MAX($CS$13:$CV$13)),COLUMNS($CS$14:CS14))),"")</f>
        <v>V</v>
      </c>
      <c r="CX13" s="1" t="str" cm="1">
        <f t="array" aca="1" ref="CX13" ca="1">IFERROR(INDEX($CS$14:$CV$14,_xlfn.AGGREGATE(15,6,COLUMN($CS$14:$CV$14)-COLUMN($CR$14)/($CS$13:$CV$13=MAX($CS$13:$CV$13)),COLUMNS($CS$14:CT14))),"")</f>
        <v/>
      </c>
      <c r="CY13" s="1" t="str" cm="1">
        <f t="array" aca="1" ref="CY13" ca="1">IFERROR(INDEX($CS$14:$CV$14,_xlfn.AGGREGATE(15,6,COLUMN($CS$14:$CV$14)-COLUMN($CR$14)/($CS$13:$CV$13=MAX($CS$13:$CV$13)),COLUMNS($CS$14:CU14))),"")</f>
        <v/>
      </c>
      <c r="CZ13" s="1" t="str" cm="1">
        <f t="array" aca="1" ref="CZ13" ca="1">IFERROR(INDEX($CS$14:$CV$14,_xlfn.AGGREGATE(15,6,COLUMN($CS$14:$CV$14)-COLUMN($CR$14)/($CS$13:$CV$13=MAX($CS$13:$CV$13)),COLUMNS($CS$14:CV14))),"")</f>
        <v/>
      </c>
      <c r="DE13" s="1" t="str">
        <f t="shared" si="10"/>
        <v/>
      </c>
      <c r="EB13" s="17" t="str">
        <f t="shared" si="0"/>
        <v>B4</v>
      </c>
      <c r="EC13" s="75">
        <f t="shared" si="1"/>
        <v>-8</v>
      </c>
      <c r="ED13" s="4">
        <f t="shared" si="2"/>
        <v>-6</v>
      </c>
      <c r="EE13" s="4">
        <f t="shared" si="3"/>
        <v>0</v>
      </c>
      <c r="EF13" s="4">
        <f t="shared" si="4"/>
        <v>-12</v>
      </c>
      <c r="EG13" s="4">
        <f t="shared" si="5"/>
        <v>-14</v>
      </c>
      <c r="EH13" s="4">
        <f t="shared" si="6"/>
        <v>-4</v>
      </c>
    </row>
    <row r="14" spans="1:138" ht="26.25" customHeight="1" thickBot="1">
      <c r="A14" s="1">
        <v>5</v>
      </c>
      <c r="B14" s="40" t="str">
        <f>'Hedge 1 | (BTC)2'!B14</f>
        <v>B5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(BTC)2'!AM14</f>
        <v>-9</v>
      </c>
      <c r="H14" s="41">
        <f>'Hedge 1 | (BTC)2'!S14</f>
        <v>-3</v>
      </c>
      <c r="I14" s="42">
        <f>'Hedge 1 | (BTC)2'!U14</f>
        <v>-3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B4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0</v>
      </c>
      <c r="AB14" s="41">
        <f>'Hedge 3 | (BT)2-M1'!S14</f>
        <v>3</v>
      </c>
      <c r="AC14" s="42">
        <f>'Hedge 3 | (BT)2-M1'!U14</f>
        <v>4</v>
      </c>
      <c r="AD14" s="55"/>
      <c r="AE14" s="55"/>
      <c r="AF14" s="55"/>
      <c r="AG14" s="55"/>
      <c r="AH14" s="134" t="s">
        <v>7</v>
      </c>
      <c r="AI14" s="118"/>
      <c r="AJ14" s="55"/>
      <c r="AK14" s="116"/>
      <c r="AL14" s="74"/>
      <c r="AM14" s="70" t="str">
        <f t="shared" si="7"/>
        <v>B4</v>
      </c>
      <c r="AN14" s="41" t="str">
        <f t="shared" si="8"/>
        <v>Y</v>
      </c>
      <c r="AO14" s="41">
        <f t="shared" si="11"/>
        <v>0</v>
      </c>
      <c r="AP14" s="42">
        <f t="shared" si="9"/>
        <v>4</v>
      </c>
      <c r="AQ14" s="55"/>
      <c r="AR14" s="55"/>
      <c r="AS14" s="55"/>
      <c r="AT14" s="40" t="str">
        <f>'Hedge 4 | (BM1C)2'!B14</f>
        <v>B2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1</v>
      </c>
      <c r="AZ14" s="41">
        <f>'Hedge 4 | (BM1C)2'!S14</f>
        <v>-10</v>
      </c>
      <c r="BA14" s="42">
        <f>'Hedge 4 | (BM1C)2'!U14</f>
        <v>-10</v>
      </c>
      <c r="BB14" s="55"/>
      <c r="BC14" s="55"/>
      <c r="BD14" s="40" t="str">
        <f>'Hedge 5 | (BFC)2'!B14</f>
        <v>B1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(BFC)2'!AM14</f>
        <v>-9</v>
      </c>
      <c r="BJ14" s="41">
        <f>'Hedge 5 | (BFC)2'!S14</f>
        <v>-13</v>
      </c>
      <c r="BK14" s="42">
        <f>'Hedge 5 | (BFC)2'!U14</f>
        <v>-13</v>
      </c>
      <c r="BL14" s="55"/>
      <c r="BM14" s="55"/>
      <c r="BN14" s="40" t="str">
        <f>'Hedge 6 | (D3BF3)2'!B14</f>
        <v>P2</v>
      </c>
      <c r="BO14" s="41" t="str">
        <f>'Hedge 6 | (D3BF3)2'!C14</f>
        <v/>
      </c>
      <c r="BP14" s="41" t="str">
        <f>'Hedge 6 | (D3BF3)2'!H14</f>
        <v/>
      </c>
      <c r="BQ14" s="41" t="str">
        <f>'Hedge 6 | (D3BF3)2'!O14</f>
        <v/>
      </c>
      <c r="BR14" s="41" t="str">
        <f>IF(AH14="","",IF('Hedge 6 | (D3BF3)2'!X14="W","Y",IF('Hedge 6 | (D3BF3)2'!X14="L","N","")))</f>
        <v>N</v>
      </c>
      <c r="BS14" s="41">
        <f>'Hedge 6 | (D3BF3)2'!AM14</f>
        <v>-10</v>
      </c>
      <c r="BT14" s="41">
        <f>'Hedge 6 | (D3BF3)2'!S14</f>
        <v>-5</v>
      </c>
      <c r="BU14" s="42">
        <f>'Hedge 6 | (D3BF3)2'!U14</f>
        <v>-6</v>
      </c>
      <c r="BV14" s="55"/>
      <c r="BW14" s="55"/>
      <c r="BX14" s="40" t="str">
        <f>'Hedge 7 | (BM1D)2'!B14</f>
        <v>P2</v>
      </c>
      <c r="BY14" s="41" t="str">
        <f>'Hedge 7 | (BM1D)2'!C14</f>
        <v/>
      </c>
      <c r="BZ14" s="41" t="str">
        <f>'Hedge 7 | (BM1D)2'!H14</f>
        <v/>
      </c>
      <c r="CA14" s="41" t="str">
        <f>'Hedge 7 | (BM1D)2'!O14</f>
        <v/>
      </c>
      <c r="CB14" s="41" t="str">
        <f>IF(AH14="","",IF('Hedge 7 | (BM1D)2'!X14="W","Y",IF('Hedge 7 | (BM1D)2'!X14="L","N","")))</f>
        <v>N</v>
      </c>
      <c r="CC14" s="41">
        <f>'Hedge 7 | (BM1D)2'!AM14</f>
        <v>6</v>
      </c>
      <c r="CD14" s="41">
        <f>'Hedge 7 | (BM1D)2'!S14</f>
        <v>-11</v>
      </c>
      <c r="CE14" s="42">
        <f>'Hedge 7 | (BM1D)2'!U14</f>
        <v>-8</v>
      </c>
      <c r="CF14" s="55"/>
      <c r="CG14" s="55"/>
      <c r="CH14" s="1">
        <f>IF(AN14="",0,IFERROR(VLOOKUP(AN9&amp;AN10&amp;AN11&amp;AN12&amp;AN13&amp;AN14,General!I:J,2,FALSE),0))+AO13</f>
        <v>0</v>
      </c>
      <c r="CI14" s="1">
        <f>I14</f>
        <v>-3</v>
      </c>
      <c r="CJ14" s="1">
        <f>S14</f>
        <v>-3</v>
      </c>
      <c r="CK14" s="1">
        <f>AC14</f>
        <v>4</v>
      </c>
      <c r="CL14" s="1">
        <f>BA14</f>
        <v>-10</v>
      </c>
      <c r="CM14" s="1">
        <f>BK14</f>
        <v>-13</v>
      </c>
      <c r="CN14" s="1">
        <f>BU14</f>
        <v>-6</v>
      </c>
      <c r="CO14" s="1">
        <f>CE14</f>
        <v>-8</v>
      </c>
      <c r="CP14" s="1" t="str">
        <f>IF(AH14="","",INDEX($CI$4:$CO$4,MATCH(MAX(CI14:CO14),CI14:CO14,0)))</f>
        <v>V</v>
      </c>
      <c r="CQ14" s="1">
        <v>14</v>
      </c>
      <c r="CS14" s="1" t="str" cm="1">
        <f t="array" ref="CS14">IFERROR(INDEX($CI$4:$CO$4,_xlfn.AGGREGATE(15,6,COLUMN($CI$4:$CO$4)-COLUMN($CH$1)/($CI$14:$CO$14=MAX($CI$14:$CO$14)),COLUMNS($CO$4:CO4))),"")</f>
        <v>V</v>
      </c>
      <c r="CT14" s="1" t="str" cm="1">
        <f t="array" ref="CT14">IFERROR(INDEX($CI$4:$CO$4,_xlfn.AGGREGATE(15,6,COLUMN($CI$4:$CO$4)-COLUMN($CH$1)/($CI$14:$CO$14=MAX($CI$14:$CO$14)),COLUMNS($CI$4:CJ4))),"")</f>
        <v/>
      </c>
      <c r="CU14" s="1" t="str" cm="1">
        <f t="array" ref="CU14">IFERROR(INDEX($CI$4:$CO$4,_xlfn.AGGREGATE(15,6,COLUMN($CI$4:$CO$4)-COLUMN($CH$1)/($CI$14:$CO$14=MAX($CI$14:$CO$14)),COLUMNS($CI$4:CK4))),"")</f>
        <v/>
      </c>
      <c r="CV14" s="1" t="str" cm="1">
        <f t="array" ref="CV14">IFERROR(INDEX($CI$4:$CO$4,_xlfn.AGGREGATE(15,6,COLUMN($CI$4:$CO$4)-COLUMN($CH$1)/($CI$14:$CO$14=MAX($CI$14:$CO$14)),COLUMNS($CI$4:CL4))),"")</f>
        <v/>
      </c>
      <c r="CW14" s="66" t="str">
        <f ca="1">IF(CX13="",CW13,CW10)</f>
        <v>V</v>
      </c>
      <c r="DA14" s="1" t="str">
        <f ca="1">IF(CW12&gt;1,"R","N")</f>
        <v>N</v>
      </c>
      <c r="DB14" s="1" t="str">
        <f ca="1">CW14</f>
        <v>V</v>
      </c>
      <c r="DE14" s="1" t="str">
        <f t="shared" si="10"/>
        <v/>
      </c>
      <c r="EB14" s="17" t="str">
        <f t="shared" si="0"/>
        <v>B5</v>
      </c>
      <c r="EC14" s="75">
        <f t="shared" si="1"/>
        <v>-3</v>
      </c>
      <c r="ED14" s="4">
        <f t="shared" si="2"/>
        <v>-3</v>
      </c>
      <c r="EE14" s="4">
        <f t="shared" si="3"/>
        <v>4</v>
      </c>
      <c r="EF14" s="4">
        <f t="shared" si="4"/>
        <v>-10</v>
      </c>
      <c r="EG14" s="4">
        <f t="shared" si="5"/>
        <v>-13</v>
      </c>
      <c r="EH14" s="4">
        <f t="shared" si="6"/>
        <v>-6</v>
      </c>
    </row>
    <row r="15" spans="1:138" ht="26.25" customHeigh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(BTC)2'!AM15</f>
        <v>-6</v>
      </c>
      <c r="H15" s="36">
        <f>'Hedge 1 | (BTC)2'!S15</f>
        <v>1</v>
      </c>
      <c r="I15" s="37">
        <f>'Hedge 1 | (BTC)2'!U15</f>
        <v>-2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(BDC)2'!AM15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(BT)2-M1'!AM15</f>
        <v>3</v>
      </c>
      <c r="AB15" s="36">
        <f>'Hedge 3 | (BT)2-M1'!S15</f>
        <v>1</v>
      </c>
      <c r="AC15" s="37">
        <f>'Hedge 3 | (BT)2-M1'!U15</f>
        <v>5</v>
      </c>
      <c r="AD15" s="55"/>
      <c r="AE15" s="55"/>
      <c r="AF15" s="55"/>
      <c r="AG15" s="55"/>
      <c r="AH15" s="132" t="s">
        <v>7</v>
      </c>
      <c r="AI15" s="118"/>
      <c r="AJ15" s="119"/>
      <c r="AK15" s="127" t="str">
        <f ca="1">IF(AH14="","",IF(DA14="R","R",""))</f>
        <v/>
      </c>
      <c r="AL15" s="68" t="str">
        <f ca="1">IF(AH14="","",VLOOKUP(DB15,General!U:V,2,FALSE))</f>
        <v>H3</v>
      </c>
      <c r="AM15" s="69" t="str" cm="1">
        <f t="array" aca="1" ref="AM15" ca="1">IF(AH14="","",INDIRECT(DB14&amp;CQ15))</f>
        <v>B1</v>
      </c>
      <c r="AN15" s="36" t="str">
        <f t="shared" ref="AN15:AN74" ca="1" si="12">IF(AH15="","",IF(AM15="NB","",IF(LEFT(AM15)=AH15,"Y","N")))</f>
        <v>Y</v>
      </c>
      <c r="AO15" s="36">
        <f t="shared" ref="AO15:AO75" ca="1" si="13">IF(AH15="","",IF(CH15&gt;10,10,IF(CH15&lt;-10,-10,CH15)))</f>
        <v>3</v>
      </c>
      <c r="AP15" s="37">
        <f t="shared" ref="AP15:AP74" ca="1" si="14">IF(AH15="","",IF(AM15="NB",AP14,IF(AN15="Y",AP14+INT(REPLACE(AM15,1,1,"")),AP14-INT(REPLACE(AM15,1,1,"")))))</f>
        <v>5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4</v>
      </c>
      <c r="AZ15" s="36">
        <f>'Hedge 4 | (BM1C)2'!S15</f>
        <v>-9</v>
      </c>
      <c r="BA15" s="37">
        <f>'Hedge 4 | (BM1C)2'!U15</f>
        <v>-9</v>
      </c>
      <c r="BB15" s="55"/>
      <c r="BC15" s="55"/>
      <c r="BD15" s="35" t="str">
        <f>'Hedge 5 | (BFC)2'!B15</f>
        <v>B2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>Y</v>
      </c>
      <c r="BI15" s="36">
        <f>'Hedge 5 | (BFC)2'!AM15</f>
        <v>-6</v>
      </c>
      <c r="BJ15" s="36">
        <f>'Hedge 5 | (BFC)2'!S15</f>
        <v>-11</v>
      </c>
      <c r="BK15" s="37">
        <f>'Hedge 5 | (BFC)2'!U15</f>
        <v>-11</v>
      </c>
      <c r="BL15" s="55"/>
      <c r="BM15" s="55"/>
      <c r="BN15" s="35" t="str">
        <f>'Hedge 6 | (D3BF3)2'!B15</f>
        <v>B1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Y</v>
      </c>
      <c r="BS15" s="36">
        <f>'Hedge 6 | (D3BF3)2'!AM15</f>
        <v>-9</v>
      </c>
      <c r="BT15" s="36">
        <f>'Hedge 6 | (D3BF3)2'!S15</f>
        <v>-4</v>
      </c>
      <c r="BU15" s="37">
        <f>'Hedge 6 | (D3BF3)2'!U15</f>
        <v>-5</v>
      </c>
      <c r="BV15" s="55"/>
      <c r="BW15" s="55"/>
      <c r="BX15" s="35" t="str">
        <f>'Hedge 7 | (BM1D)2'!B15</f>
        <v>B1</v>
      </c>
      <c r="BY15" s="36" t="str">
        <f>'Hedge 7 | (BM1D)2'!C15</f>
        <v/>
      </c>
      <c r="BZ15" s="36" t="str">
        <f>'Hedge 7 | (BM1D)2'!H15</f>
        <v>D</v>
      </c>
      <c r="CA15" s="36" t="str">
        <f>'Hedge 7 | (BM1D)2'!O15</f>
        <v>B</v>
      </c>
      <c r="CB15" s="36" t="str">
        <f>IF(AH15="","",IF('Hedge 7 | (BM1D)2'!X15="W","Y",IF('Hedge 7 | (BM1D)2'!X15="L","N","")))</f>
        <v>Y</v>
      </c>
      <c r="CC15" s="36">
        <f>'Hedge 7 | (BM1D)2'!AM15</f>
        <v>6</v>
      </c>
      <c r="CD15" s="36">
        <f>'Hedge 7 | (BM1D)2'!S15</f>
        <v>-10</v>
      </c>
      <c r="CE15" s="37">
        <f>'Hedge 7 | (BM1D)2'!U15</f>
        <v>-7</v>
      </c>
      <c r="CF15" s="55"/>
      <c r="CG15" s="55"/>
      <c r="CH15" s="1">
        <f ca="1">IF(AN15="",0,IFERROR(VLOOKUP(AN10&amp;AN11&amp;AN12&amp;AN13&amp;AN14&amp;AN15,General!I:J,2,FALSE),0))+AO14</f>
        <v>3</v>
      </c>
      <c r="CP15" s="1" t="str">
        <f ca="1">CW14</f>
        <v>V</v>
      </c>
      <c r="CQ15" s="1">
        <v>15</v>
      </c>
      <c r="CR15" s="1" t="str">
        <f>$CP$19</f>
        <v>V</v>
      </c>
      <c r="CW15" s="1" t="str">
        <f t="shared" ref="CW15" ca="1" si="15">IF(CW16=1,CW18,IF(CW16=2,IF(CX18="",CW18,CX18),IF(CW16=3,IF(AND(CX18="",CY18=""),CW18,IF(CY18="",CX18,CY18)),IF(AND(CX18="",CY18="",CZ18=""),CW18,IF(AND(CY18="",CZ18=""),CX18,IF(CZ18="",CY18,CZ18))))))</f>
        <v>V</v>
      </c>
      <c r="DB15" s="1" t="str">
        <f ca="1">$CW$14</f>
        <v>V</v>
      </c>
      <c r="DE15" s="1" t="str">
        <f t="shared" ca="1" si="10"/>
        <v/>
      </c>
      <c r="EB15" s="17" t="str">
        <f t="shared" si="0"/>
        <v>B6</v>
      </c>
      <c r="EC15" s="75">
        <f t="shared" si="1"/>
        <v>-2</v>
      </c>
      <c r="ED15" s="4">
        <f t="shared" si="2"/>
        <v>-3</v>
      </c>
      <c r="EE15" s="4">
        <f t="shared" si="3"/>
        <v>5</v>
      </c>
      <c r="EF15" s="4">
        <f t="shared" si="4"/>
        <v>-9</v>
      </c>
      <c r="EG15" s="4">
        <f t="shared" si="5"/>
        <v>-11</v>
      </c>
      <c r="EH15" s="4">
        <f t="shared" si="6"/>
        <v>-5</v>
      </c>
    </row>
    <row r="16" spans="1:138" ht="26.25" customHeight="1">
      <c r="A16" s="1">
        <v>7</v>
      </c>
      <c r="B16" s="38" t="str">
        <f>'Hedge 1 | (BTC)2'!B16</f>
        <v>B6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(BTC)2'!AM16</f>
        <v>-7</v>
      </c>
      <c r="H16" s="25">
        <f>'Hedge 1 | (BTC)2'!S16</f>
        <v>-5</v>
      </c>
      <c r="I16" s="39">
        <f>'Hedge 1 | (BTC)2'!U16</f>
        <v>-8</v>
      </c>
      <c r="J16" s="55"/>
      <c r="K16" s="55"/>
      <c r="L16" s="38" t="str">
        <f>'Hedge 2 | (BDC)2'!B16</f>
        <v>B3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(BDC)2'!AM16</f>
        <v>9</v>
      </c>
      <c r="R16" s="25">
        <f>'Hedge 2 | (BDC)2'!S16</f>
        <v>-9</v>
      </c>
      <c r="S16" s="39">
        <f>'Hedge 2 | (BDC)2'!U16</f>
        <v>-6</v>
      </c>
      <c r="T16" s="55"/>
      <c r="U16" s="55"/>
      <c r="V16" s="38" t="str">
        <f>'Hedge 3 | (BT)2-M1'!B16</f>
        <v>B6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2</v>
      </c>
      <c r="AB16" s="25">
        <f>'Hedge 3 | (BT)2-M1'!S16</f>
        <v>-5</v>
      </c>
      <c r="AC16" s="39">
        <f>'Hedge 3 | (BT)2-M1'!U16</f>
        <v>-1</v>
      </c>
      <c r="AD16" s="55"/>
      <c r="AE16" s="55"/>
      <c r="AF16" s="55"/>
      <c r="AG16" s="55"/>
      <c r="AH16" s="133" t="s">
        <v>6</v>
      </c>
      <c r="AI16" s="118"/>
      <c r="AJ16" s="119"/>
      <c r="AK16" s="115"/>
      <c r="AL16" s="73"/>
      <c r="AM16" s="67" t="str" cm="1">
        <f t="array" aca="1" ref="AM16" ca="1">IF(AH15="","",INDIRECT(DB15&amp;CQ16))</f>
        <v>B6</v>
      </c>
      <c r="AN16" s="25" t="str">
        <f t="shared" ca="1" si="12"/>
        <v>N</v>
      </c>
      <c r="AO16" s="25">
        <f t="shared" ca="1" si="13"/>
        <v>2</v>
      </c>
      <c r="AP16" s="39">
        <f t="shared" ca="1" si="14"/>
        <v>-1</v>
      </c>
      <c r="AQ16" s="55"/>
      <c r="AR16" s="55"/>
      <c r="AS16" s="55"/>
      <c r="AT16" s="38" t="str">
        <f>'Hedge 4 | (BM1C)2'!B16</f>
        <v>B3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(BM1C)2'!AM16</f>
        <v>3</v>
      </c>
      <c r="AZ16" s="25">
        <f>'Hedge 4 | (BM1C)2'!S16</f>
        <v>-12</v>
      </c>
      <c r="BA16" s="39">
        <f>'Hedge 4 | (BM1C)2'!U16</f>
        <v>-12</v>
      </c>
      <c r="BB16" s="55"/>
      <c r="BC16" s="55"/>
      <c r="BD16" s="38" t="str">
        <f>'Hedge 5 | (BFC)2'!B16</f>
        <v>B4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(BFC)2'!AM16</f>
        <v>-7</v>
      </c>
      <c r="BJ16" s="25">
        <f>'Hedge 5 | (BFC)2'!S16</f>
        <v>-15</v>
      </c>
      <c r="BK16" s="39">
        <f>'Hedge 5 | (BFC)2'!U16</f>
        <v>-15</v>
      </c>
      <c r="BL16" s="55"/>
      <c r="BM16" s="55"/>
      <c r="BN16" s="38" t="str">
        <f>'Hedge 6 | (D3BF3)2'!B16</f>
        <v>B4</v>
      </c>
      <c r="BO16" s="25" t="str">
        <f>'Hedge 6 | (D3BF3)2'!C16</f>
        <v/>
      </c>
      <c r="BP16" s="25" t="str">
        <f>'Hedge 6 | (D3BF3)2'!H16</f>
        <v/>
      </c>
      <c r="BQ16" s="25" t="str">
        <f>'Hedge 6 | (D3BF3)2'!O16</f>
        <v/>
      </c>
      <c r="BR16" s="25" t="str">
        <f>IF(AH16="","",IF('Hedge 6 | (D3BF3)2'!X16="W","Y",IF('Hedge 6 | (D3BF3)2'!X16="L","N","")))</f>
        <v>N</v>
      </c>
      <c r="BS16" s="25">
        <f>'Hedge 6 | (D3BF3)2'!AM16</f>
        <v>-10</v>
      </c>
      <c r="BT16" s="25">
        <f>'Hedge 6 | (D3BF3)2'!S16</f>
        <v>-8</v>
      </c>
      <c r="BU16" s="39">
        <f>'Hedge 6 | (D3BF3)2'!U16</f>
        <v>-9</v>
      </c>
      <c r="BV16" s="55"/>
      <c r="BW16" s="55"/>
      <c r="BX16" s="38" t="str">
        <f>'Hedge 7 | (BM1D)2'!B16</f>
        <v>B8</v>
      </c>
      <c r="BY16" s="25" t="str">
        <f>'Hedge 7 | (BM1D)2'!C16</f>
        <v/>
      </c>
      <c r="BZ16" s="25" t="str">
        <f>'Hedge 7 | (BM1D)2'!H16</f>
        <v/>
      </c>
      <c r="CA16" s="25" t="str">
        <f>'Hedge 7 | (BM1D)2'!O16</f>
        <v/>
      </c>
      <c r="CB16" s="25" t="str">
        <f>IF(AH16="","",IF('Hedge 7 | (BM1D)2'!X16="W","Y",IF('Hedge 7 | (BM1D)2'!X16="L","N","")))</f>
        <v>N</v>
      </c>
      <c r="CC16" s="25">
        <f>'Hedge 7 | (BM1D)2'!AM16</f>
        <v>6</v>
      </c>
      <c r="CD16" s="25">
        <f>'Hedge 7 | (BM1D)2'!S16</f>
        <v>-18</v>
      </c>
      <c r="CE16" s="39">
        <f>'Hedge 7 | (BM1D)2'!U16</f>
        <v>-15</v>
      </c>
      <c r="CF16" s="55"/>
      <c r="CG16" s="55"/>
      <c r="CH16" s="1">
        <f ca="1">IF(AN16="",0,IFERROR(VLOOKUP(AN11&amp;AN12&amp;AN13&amp;AN14&amp;AN15&amp;AN16,General!I:J,2,FALSE),0))+AO15</f>
        <v>2</v>
      </c>
      <c r="CP16" s="1" t="str">
        <f ca="1">CP15</f>
        <v>V</v>
      </c>
      <c r="CQ16" s="1">
        <v>16</v>
      </c>
      <c r="CR16" s="1" t="str">
        <f>$CP$19</f>
        <v>V</v>
      </c>
      <c r="CW16" s="1">
        <f t="shared" ref="CW16" ca="1" si="16">IF(CW17=1,1,DC16)</f>
        <v>1</v>
      </c>
      <c r="DB16" s="1" t="str">
        <f ca="1">$CW$14</f>
        <v>V</v>
      </c>
      <c r="DC16" s="1">
        <f>IF(DC11=4,1,DC11+1)</f>
        <v>2</v>
      </c>
      <c r="DE16" s="1" t="str">
        <f t="shared" ca="1" si="10"/>
        <v/>
      </c>
      <c r="EB16" s="17" t="str">
        <f t="shared" si="0"/>
        <v>B7</v>
      </c>
      <c r="EC16" s="75">
        <f t="shared" si="1"/>
        <v>-8</v>
      </c>
      <c r="ED16" s="4">
        <f t="shared" si="2"/>
        <v>-6</v>
      </c>
      <c r="EE16" s="4">
        <f t="shared" si="3"/>
        <v>-1</v>
      </c>
      <c r="EF16" s="4">
        <f t="shared" si="4"/>
        <v>-12</v>
      </c>
      <c r="EG16" s="4">
        <f t="shared" si="5"/>
        <v>-15</v>
      </c>
      <c r="EH16" s="4">
        <f t="shared" si="6"/>
        <v>-9</v>
      </c>
    </row>
    <row r="17" spans="1:138" ht="26.25" customHeigh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(BTC)2'!AM17</f>
        <v>-10</v>
      </c>
      <c r="H17" s="25">
        <f>'Hedge 1 | (BTC)2'!S17</f>
        <v>-10</v>
      </c>
      <c r="I17" s="39">
        <f>'Hedge 1 | (BTC)2'!U17</f>
        <v>-13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6</v>
      </c>
      <c r="R17" s="25">
        <f>'Hedge 2 | (BDC)2'!S17</f>
        <v>-10</v>
      </c>
      <c r="S17" s="39">
        <f>'Hedge 2 | (BDC)2'!U17</f>
        <v>-7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(BT)2-M1'!AM17</f>
        <v>-1</v>
      </c>
      <c r="AB17" s="25">
        <f>'Hedge 3 | (BT)2-M1'!S17</f>
        <v>-6</v>
      </c>
      <c r="AC17" s="39">
        <f>'Hedge 3 | (BT)2-M1'!U17</f>
        <v>-2</v>
      </c>
      <c r="AD17" s="55"/>
      <c r="AE17" s="55"/>
      <c r="AF17" s="55"/>
      <c r="AG17" s="55"/>
      <c r="AH17" s="133" t="s">
        <v>7</v>
      </c>
      <c r="AI17" s="118"/>
      <c r="AJ17" s="119"/>
      <c r="AK17" s="115"/>
      <c r="AL17" s="73"/>
      <c r="AM17" s="67" t="str" cm="1">
        <f t="array" aca="1" ref="AM17" ca="1">IF(AH16="","",INDIRECT(DB16&amp;CQ17))</f>
        <v>P1</v>
      </c>
      <c r="AN17" s="25" t="str">
        <f t="shared" ca="1" si="12"/>
        <v>N</v>
      </c>
      <c r="AO17" s="25">
        <f t="shared" ca="1" si="13"/>
        <v>-1</v>
      </c>
      <c r="AP17" s="39">
        <f t="shared" ca="1" si="14"/>
        <v>-2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0</v>
      </c>
      <c r="AZ17" s="25">
        <f>'Hedge 4 | (BM1C)2'!S17</f>
        <v>-13</v>
      </c>
      <c r="BA17" s="39">
        <f>'Hedge 4 | (BM1C)2'!U17</f>
        <v>-13</v>
      </c>
      <c r="BB17" s="55"/>
      <c r="BC17" s="55"/>
      <c r="BD17" s="38" t="str">
        <f>'Hedge 5 | (BFC)2'!B17</f>
        <v>P6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(BFC)2'!AM17</f>
        <v>-10</v>
      </c>
      <c r="BJ17" s="25">
        <f>'Hedge 5 | (BFC)2'!S17</f>
        <v>-21</v>
      </c>
      <c r="BK17" s="39">
        <f>'Hedge 5 | (BFC)2'!U17</f>
        <v>-21</v>
      </c>
      <c r="BL17" s="55"/>
      <c r="BM17" s="55"/>
      <c r="BN17" s="38" t="str">
        <f>'Hedge 6 | (D3BF3)2'!B17</f>
        <v>P8</v>
      </c>
      <c r="BO17" s="25" t="str">
        <f>'Hedge 6 | (D3BF3)2'!C17</f>
        <v/>
      </c>
      <c r="BP17" s="25" t="str">
        <f>'Hedge 6 | (D3BF3)2'!H17</f>
        <v/>
      </c>
      <c r="BQ17" s="25" t="str">
        <f>'Hedge 6 | (D3BF3)2'!O17</f>
        <v/>
      </c>
      <c r="BR17" s="25" t="str">
        <f>IF(AH17="","",IF('Hedge 6 | (D3BF3)2'!X17="W","Y",IF('Hedge 6 | (D3BF3)2'!X17="L","N","")))</f>
        <v>N</v>
      </c>
      <c r="BS17" s="25">
        <f>'Hedge 6 | (D3BF3)2'!AM17</f>
        <v>-10</v>
      </c>
      <c r="BT17" s="25">
        <f>'Hedge 6 | (D3BF3)2'!S17</f>
        <v>-16</v>
      </c>
      <c r="BU17" s="39">
        <f>'Hedge 6 | (D3BF3)2'!U17</f>
        <v>-17</v>
      </c>
      <c r="BV17" s="55"/>
      <c r="BW17" s="55"/>
      <c r="BX17" s="38" t="str">
        <f>'Hedge 7 | (BM1D)2'!B17</f>
        <v>P4</v>
      </c>
      <c r="BY17" s="25" t="str">
        <f>'Hedge 7 | (BM1D)2'!C17</f>
        <v/>
      </c>
      <c r="BZ17" s="25" t="str">
        <f>'Hedge 7 | (BM1D)2'!H17</f>
        <v>M1</v>
      </c>
      <c r="CA17" s="25" t="str">
        <f>'Hedge 7 | (BM1D)2'!O17</f>
        <v/>
      </c>
      <c r="CB17" s="25" t="str">
        <f>IF(AH17="","",IF('Hedge 7 | (BM1D)2'!X17="W","Y",IF('Hedge 7 | (BM1D)2'!X17="L","N","")))</f>
        <v>N</v>
      </c>
      <c r="CC17" s="25">
        <f>'Hedge 7 | (BM1D)2'!AM17</f>
        <v>3</v>
      </c>
      <c r="CD17" s="25">
        <f>'Hedge 7 | (BM1D)2'!S17</f>
        <v>-22</v>
      </c>
      <c r="CE17" s="39">
        <f>'Hedge 7 | (BM1D)2'!U17</f>
        <v>-19</v>
      </c>
      <c r="CF17" s="55"/>
      <c r="CG17" s="55"/>
      <c r="CH17" s="1">
        <f ca="1">IF(AN17="",0,IFERROR(VLOOKUP(AN12&amp;AN13&amp;AN14&amp;AN15&amp;AN16&amp;AN17,General!I:J,2,FALSE),0))+AO16</f>
        <v>-1</v>
      </c>
      <c r="CP17" s="1" t="str">
        <f ca="1">CP16</f>
        <v>V</v>
      </c>
      <c r="CQ17" s="1">
        <v>17</v>
      </c>
      <c r="CR17" s="1" t="str">
        <f>$CP$19</f>
        <v>V</v>
      </c>
      <c r="CS17" s="1" t="str">
        <f>IFERROR(VLOOKUP(CS19,General!R:S,2,FALSE),"")</f>
        <v>Z</v>
      </c>
      <c r="CT17" s="1" t="str">
        <f>IFERROR(VLOOKUP(CT19,General!R:S,2,FALSE),"")</f>
        <v/>
      </c>
      <c r="CU17" s="1" t="str">
        <f>IFERROR(VLOOKUP(CU19,General!R:S,2,FALSE),"")</f>
        <v/>
      </c>
      <c r="CV17" s="1" t="str">
        <f>IFERROR(VLOOKUP(CV19,General!R:S,2,FALSE),"")</f>
        <v/>
      </c>
      <c r="CW17" s="1">
        <f t="shared" ref="CW17" ca="1" si="17">COUNTIF(CS18:CV18,MAX(CS18:CV18))</f>
        <v>1</v>
      </c>
      <c r="DB17" s="1" t="str">
        <f ca="1">$CW$14</f>
        <v>V</v>
      </c>
      <c r="DE17" s="1" t="str">
        <f t="shared" ca="1" si="10"/>
        <v/>
      </c>
      <c r="EB17" s="17" t="str">
        <f t="shared" si="0"/>
        <v>B8</v>
      </c>
      <c r="EC17" s="75">
        <f t="shared" si="1"/>
        <v>-13</v>
      </c>
      <c r="ED17" s="4">
        <f t="shared" si="2"/>
        <v>-7</v>
      </c>
      <c r="EE17" s="4">
        <f t="shared" si="3"/>
        <v>-2</v>
      </c>
      <c r="EF17" s="4">
        <f t="shared" si="4"/>
        <v>-13</v>
      </c>
      <c r="EG17" s="4">
        <f t="shared" si="5"/>
        <v>-21</v>
      </c>
      <c r="EH17" s="4">
        <f t="shared" si="6"/>
        <v>-17</v>
      </c>
    </row>
    <row r="18" spans="1:138" ht="26.25" customHeigh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(BTC)2'!AM18</f>
        <v>-9</v>
      </c>
      <c r="H18" s="25">
        <f>'Hedge 1 | (BTC)2'!S18</f>
        <v>-8</v>
      </c>
      <c r="I18" s="39">
        <f>'Hedge 1 | (BTC)2'!U18</f>
        <v>-11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(BDC)2'!AM18</f>
        <v>0</v>
      </c>
      <c r="R18" s="25">
        <f>'Hedge 2 | (BDC)2'!S18</f>
        <v>-11</v>
      </c>
      <c r="S18" s="39">
        <f>'Hedge 2 | (BDC)2'!U18</f>
        <v>-8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0</v>
      </c>
      <c r="AB18" s="25">
        <f>'Hedge 3 | (BT)2-M1'!S18</f>
        <v>-2</v>
      </c>
      <c r="AC18" s="39">
        <f>'Hedge 3 | (BT)2-M1'!U18</f>
        <v>2</v>
      </c>
      <c r="AD18" s="55"/>
      <c r="AE18" s="55"/>
      <c r="AF18" s="55"/>
      <c r="AG18" s="55"/>
      <c r="AH18" s="133" t="s">
        <v>7</v>
      </c>
      <c r="AI18" s="118"/>
      <c r="AJ18" s="119"/>
      <c r="AK18" s="115"/>
      <c r="AL18" s="73"/>
      <c r="AM18" s="67" t="str" cm="1">
        <f t="array" aca="1" ref="AM18" ca="1">IF(AH17="","",INDIRECT(DB17&amp;CQ18))</f>
        <v>B4</v>
      </c>
      <c r="AN18" s="25" t="str">
        <f t="shared" ca="1" si="12"/>
        <v>Y</v>
      </c>
      <c r="AO18" s="25">
        <f t="shared" ca="1" si="13"/>
        <v>0</v>
      </c>
      <c r="AP18" s="39">
        <f t="shared" ca="1" si="14"/>
        <v>2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(BM1C)2'!AM18</f>
        <v>-6</v>
      </c>
      <c r="AZ18" s="25">
        <f>'Hedge 4 | (BM1C)2'!S18</f>
        <v>-20</v>
      </c>
      <c r="BA18" s="39">
        <f>'Hedge 4 | (BM1C)2'!U18</f>
        <v>-20</v>
      </c>
      <c r="BB18" s="55"/>
      <c r="BC18" s="55"/>
      <c r="BD18" s="38" t="str">
        <f>'Hedge 5 | (BFC)2'!B18</f>
        <v>P7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(BFC)2'!AM18</f>
        <v>-10</v>
      </c>
      <c r="BJ18" s="25">
        <f>'Hedge 5 | (BFC)2'!S18</f>
        <v>-28</v>
      </c>
      <c r="BK18" s="39">
        <f>'Hedge 5 | (BFC)2'!U18</f>
        <v>-28</v>
      </c>
      <c r="BL18" s="55"/>
      <c r="BM18" s="55"/>
      <c r="BN18" s="38" t="str">
        <f>'Hedge 6 | (D3BF3)2'!B18</f>
        <v>P3</v>
      </c>
      <c r="BO18" s="25" t="str">
        <f>'Hedge 6 | (D3BF3)2'!C18</f>
        <v>D3</v>
      </c>
      <c r="BP18" s="25" t="str">
        <f>'Hedge 6 | (D3BF3)2'!H18</f>
        <v>F3</v>
      </c>
      <c r="BQ18" s="25" t="str">
        <f>'Hedge 6 | (D3BF3)2'!O18</f>
        <v/>
      </c>
      <c r="BR18" s="25" t="str">
        <f>IF(AH18="","",IF('Hedge 6 | (D3BF3)2'!X18="W","Y",IF('Hedge 6 | (D3BF3)2'!X18="L","N","")))</f>
        <v>N</v>
      </c>
      <c r="BS18" s="25">
        <f>'Hedge 6 | (D3BF3)2'!AM18</f>
        <v>-10</v>
      </c>
      <c r="BT18" s="25">
        <f>'Hedge 6 | (D3BF3)2'!S18</f>
        <v>-19</v>
      </c>
      <c r="BU18" s="39">
        <f>'Hedge 6 | (D3BF3)2'!U18</f>
        <v>-20</v>
      </c>
      <c r="BV18" s="55"/>
      <c r="BW18" s="55"/>
      <c r="BX18" s="38" t="str">
        <f>'Hedge 7 | (BM1D)2'!B18</f>
        <v>P3</v>
      </c>
      <c r="BY18" s="25" t="str">
        <f>'Hedge 7 | (BM1D)2'!C18</f>
        <v>M1</v>
      </c>
      <c r="BZ18" s="25" t="str">
        <f>'Hedge 7 | (BM1D)2'!H18</f>
        <v/>
      </c>
      <c r="CA18" s="25" t="str">
        <f>'Hedge 7 | (BM1D)2'!O18</f>
        <v>D</v>
      </c>
      <c r="CB18" s="25" t="str">
        <f>IF(AH18="","",IF('Hedge 7 | (BM1D)2'!X18="W","Y",IF('Hedge 7 | (BM1D)2'!X18="L","N","")))</f>
        <v>N</v>
      </c>
      <c r="CC18" s="25">
        <f>'Hedge 7 | (BM1D)2'!AM18</f>
        <v>-3</v>
      </c>
      <c r="CD18" s="25">
        <f>'Hedge 7 | (BM1D)2'!S18</f>
        <v>-25</v>
      </c>
      <c r="CE18" s="39">
        <f>'Hedge 7 | (BM1D)2'!U18</f>
        <v>-22</v>
      </c>
      <c r="CF18" s="55"/>
      <c r="CG18" s="55"/>
      <c r="CH18" s="1">
        <f ca="1">IF(AN18="",0,IFERROR(VLOOKUP(AN13&amp;AN14&amp;AN15&amp;AN16&amp;AN17&amp;AN18,General!I:J,2,FALSE),0))+AO17</f>
        <v>0</v>
      </c>
      <c r="CP18" s="1" t="str">
        <f ca="1">CP17</f>
        <v>V</v>
      </c>
      <c r="CQ18" s="1">
        <v>18</v>
      </c>
      <c r="CR18" s="1" t="str">
        <f>$CP$19</f>
        <v>V</v>
      </c>
      <c r="CS18" s="1">
        <f ca="1">IF(CS19="",-1,COUNTIF(INDIRECT(CS17&amp;CQ15):INDIRECT(CS17&amp;CQ19),"Y"))</f>
        <v>3</v>
      </c>
      <c r="CT18" s="1">
        <f ca="1">IF(CT19="",-1,COUNTIF(INDIRECT(CT17&amp;CQ15):INDIRECT(CT17&amp;CQ19),"Y"))</f>
        <v>-1</v>
      </c>
      <c r="CU18" s="1">
        <f ca="1">IF(CU19="",-1,COUNTIF(INDIRECT(CU17&amp;CQ15):INDIRECT(CU17&amp;CQ19),"Y"))</f>
        <v>-1</v>
      </c>
      <c r="CV18" s="1">
        <f ca="1">IF(CV19="",-1,COUNTIF(INDIRECT(CV17&amp;CS15):INDIRECT(CV17&amp;CQ19),"Y"))</f>
        <v>-1</v>
      </c>
      <c r="CW18" s="1" t="str" cm="1">
        <f t="array" aca="1" ref="CW18" ca="1">IFERROR(INDEX($CS$19:$CV$19,_xlfn.AGGREGATE(15,6,COLUMN($CS$19:$CV$19)-COLUMN($CR$19)/($CS$18:$CV$18=MAX($CS$18:$CV$18)),COLUMNS($CS$19:CS19))),"")</f>
        <v>V</v>
      </c>
      <c r="CX18" s="1" t="str" cm="1">
        <f t="array" aca="1" ref="CX18" ca="1">IFERROR(INDEX($CS$19:$CV$19,_xlfn.AGGREGATE(15,6,COLUMN($CS$19:$CV$19)-COLUMN($CR$19)/($CS$18:$CV$18=MAX($CS$18:$CV$18)),COLUMNS($CS$19:CT19))),"")</f>
        <v/>
      </c>
      <c r="CY18" s="1" t="str" cm="1">
        <f t="array" aca="1" ref="CY18" ca="1">IFERROR(INDEX($CS$19:$CV$19,_xlfn.AGGREGATE(15,6,COLUMN($CS$19:$CV$19)-COLUMN($CR$19)/($CS$18:$CV$18=MAX($CS$18:$CV$18)),COLUMNS($CS$19:CU19))),"")</f>
        <v/>
      </c>
      <c r="CZ18" s="1" t="str" cm="1">
        <f t="array" aca="1" ref="CZ18" ca="1">IFERROR(INDEX($CS$19:$CV$19,_xlfn.AGGREGATE(15,6,COLUMN($CS$19:$CV$19)-COLUMN($CR$19)/($CS$18:$CV$18=MAX($CS$18:$CV$18)),COLUMNS($CS$19:CV19))),"")</f>
        <v/>
      </c>
      <c r="DB18" s="1" t="str">
        <f ca="1">$CW$14</f>
        <v>V</v>
      </c>
      <c r="DE18" s="1" t="str">
        <f t="shared" ca="1" si="10"/>
        <v/>
      </c>
      <c r="EB18" s="17" t="str">
        <f t="shared" si="0"/>
        <v>B9</v>
      </c>
      <c r="EC18" s="75">
        <f t="shared" si="1"/>
        <v>-11</v>
      </c>
      <c r="ED18" s="4">
        <f t="shared" si="2"/>
        <v>-8</v>
      </c>
      <c r="EE18" s="4">
        <f t="shared" si="3"/>
        <v>2</v>
      </c>
      <c r="EF18" s="4">
        <f t="shared" si="4"/>
        <v>-20</v>
      </c>
      <c r="EG18" s="4">
        <f t="shared" si="5"/>
        <v>-28</v>
      </c>
      <c r="EH18" s="4">
        <f t="shared" si="6"/>
        <v>-20</v>
      </c>
    </row>
    <row r="19" spans="1:138" ht="26.25" customHeight="1" thickBot="1">
      <c r="A19" s="1">
        <v>10</v>
      </c>
      <c r="B19" s="40" t="str">
        <f>'Hedge 1 | (BTC)2'!B19</f>
        <v>P5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-6</v>
      </c>
      <c r="H19" s="41">
        <f>'Hedge 1 | (BTC)2'!S19</f>
        <v>-3</v>
      </c>
      <c r="I19" s="42">
        <f>'Hedge 1 | (BTC)2'!U19</f>
        <v>-6</v>
      </c>
      <c r="J19" s="55"/>
      <c r="K19" s="55"/>
      <c r="L19" s="40" t="str">
        <f>'Hedge 2 | (BDC)2'!B19</f>
        <v>P2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</v>
      </c>
      <c r="R19" s="41">
        <f>'Hedge 2 | (BDC)2'!S19</f>
        <v>-9</v>
      </c>
      <c r="S19" s="42">
        <f>'Hedge 2 | (BDC)2'!U19</f>
        <v>-6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3</v>
      </c>
      <c r="AB19" s="41">
        <f>'Hedge 3 | (BT)2-M1'!S19</f>
        <v>1</v>
      </c>
      <c r="AC19" s="42">
        <f>'Hedge 3 | (BT)2-M1'!U19</f>
        <v>3</v>
      </c>
      <c r="AD19" s="55"/>
      <c r="AE19" s="55"/>
      <c r="AF19" s="55"/>
      <c r="AG19" s="55"/>
      <c r="AH19" s="134" t="s">
        <v>6</v>
      </c>
      <c r="AI19" s="118"/>
      <c r="AJ19" s="119"/>
      <c r="AK19" s="116"/>
      <c r="AL19" s="74"/>
      <c r="AM19" s="70" t="str" cm="1">
        <f t="array" aca="1" ref="AM19" ca="1">IF(AH18="","",INDIRECT(DB18&amp;CQ19))</f>
        <v>P1</v>
      </c>
      <c r="AN19" s="41" t="str">
        <f t="shared" ca="1" si="12"/>
        <v>Y</v>
      </c>
      <c r="AO19" s="41">
        <f t="shared" ca="1" si="13"/>
        <v>3</v>
      </c>
      <c r="AP19" s="42">
        <f t="shared" ca="1" si="14"/>
        <v>3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-5</v>
      </c>
      <c r="AZ19" s="41">
        <f>'Hedge 4 | (BM1C)2'!S19</f>
        <v>-18</v>
      </c>
      <c r="BA19" s="42">
        <f>'Hedge 4 | (BM1C)2'!U19</f>
        <v>-18</v>
      </c>
      <c r="BB19" s="55"/>
      <c r="BC19" s="55"/>
      <c r="BD19" s="40" t="str">
        <f>'Hedge 5 | (BFC)2'!B19</f>
        <v>P5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-9</v>
      </c>
      <c r="BJ19" s="41">
        <f>'Hedge 5 | (BFC)2'!S19</f>
        <v>-23</v>
      </c>
      <c r="BK19" s="42">
        <f>'Hedge 5 | (BFC)2'!U19</f>
        <v>-23</v>
      </c>
      <c r="BL19" s="55"/>
      <c r="BM19" s="55"/>
      <c r="BN19" s="40" t="str">
        <f>'Hedge 6 | (D3BF3)2'!B19</f>
        <v>B2</v>
      </c>
      <c r="BO19" s="41" t="str">
        <f>'Hedge 6 | (D3BF3)2'!C19</f>
        <v/>
      </c>
      <c r="BP19" s="41" t="str">
        <f>'Hedge 6 | (D3BF3)2'!H19</f>
        <v/>
      </c>
      <c r="BQ19" s="41" t="str">
        <f>'Hedge 6 | (D3BF3)2'!O19</f>
        <v>D3</v>
      </c>
      <c r="BR19" s="41" t="str">
        <f>IF(AH19="","",IF('Hedge 6 | (D3BF3)2'!X19="W","Y",IF('Hedge 6 | (D3BF3)2'!X19="L","N","")))</f>
        <v>N</v>
      </c>
      <c r="BS19" s="41">
        <f>'Hedge 6 | (D3BF3)2'!AM19</f>
        <v>-10</v>
      </c>
      <c r="BT19" s="41">
        <f>'Hedge 6 | (D3BF3)2'!S19</f>
        <v>-21</v>
      </c>
      <c r="BU19" s="42">
        <f>'Hedge 6 | (D3BF3)2'!U19</f>
        <v>-22</v>
      </c>
      <c r="BV19" s="55"/>
      <c r="BW19" s="55"/>
      <c r="BX19" s="40" t="str">
        <f>'Hedge 7 | (BM1D)2'!B19</f>
        <v>B6</v>
      </c>
      <c r="BY19" s="41" t="str">
        <f>'Hedge 7 | (BM1D)2'!C19</f>
        <v/>
      </c>
      <c r="BZ19" s="41" t="str">
        <f>'Hedge 7 | (BM1D)2'!H19</f>
        <v/>
      </c>
      <c r="CA19" s="41" t="str">
        <f>'Hedge 7 | (BM1D)2'!O19</f>
        <v/>
      </c>
      <c r="CB19" s="41" t="str">
        <f>IF(AH19="","",IF('Hedge 7 | (BM1D)2'!X19="W","Y",IF('Hedge 7 | (BM1D)2'!X19="L","N","")))</f>
        <v>N</v>
      </c>
      <c r="CC19" s="41">
        <f>'Hedge 7 | (BM1D)2'!AM19</f>
        <v>-9</v>
      </c>
      <c r="CD19" s="41">
        <f>'Hedge 7 | (BM1D)2'!S19</f>
        <v>-31</v>
      </c>
      <c r="CE19" s="42">
        <f>'Hedge 7 | (BM1D)2'!U19</f>
        <v>-28</v>
      </c>
      <c r="CF19" s="55"/>
      <c r="CG19" s="55"/>
      <c r="CH19" s="1">
        <f ca="1">IF(AN19="",0,IFERROR(VLOOKUP(AN14&amp;AN15&amp;AN16&amp;AN17&amp;AN18&amp;AN19,General!I:J,2,FALSE),0))+AO18</f>
        <v>3</v>
      </c>
      <c r="CI19" s="1">
        <f t="shared" ref="CI19" si="18">I19</f>
        <v>-6</v>
      </c>
      <c r="CJ19" s="1">
        <f t="shared" ref="CJ19" si="19">S19</f>
        <v>-6</v>
      </c>
      <c r="CK19" s="1">
        <f t="shared" ref="CK19" si="20">AC19</f>
        <v>3</v>
      </c>
      <c r="CL19" s="1">
        <f t="shared" ref="CL19" si="21">BA19</f>
        <v>-18</v>
      </c>
      <c r="CM19" s="1">
        <f t="shared" ref="CM19" si="22">BK19</f>
        <v>-23</v>
      </c>
      <c r="CN19" s="1">
        <f t="shared" ref="CN19" si="23">BU19</f>
        <v>-22</v>
      </c>
      <c r="CO19" s="1">
        <f t="shared" ref="CO19" si="24">CE19</f>
        <v>-28</v>
      </c>
      <c r="CP19" s="1" t="str">
        <f t="shared" ref="CP19" si="25">IF(AH19="","",INDEX($CI$4:$CO$4,MATCH(MAX(CI19:CO19),CI19:CO19,0)))</f>
        <v>V</v>
      </c>
      <c r="CQ19" s="1">
        <v>19</v>
      </c>
      <c r="CR19" s="1" t="str">
        <f>$CP$19</f>
        <v>V</v>
      </c>
      <c r="CS19" s="1" t="str" cm="1">
        <f t="array" ref="CS19">IFERROR(INDEX($CI$4:$CO$4,_xlfn.AGGREGATE(15,6,COLUMN($CI$4:$CO$4)-COLUMN($CH$1)/($CI$19:$CO$19=MAX($CI$19:$CO$19)),COLUMNS($CI$4:CI4))),"")</f>
        <v>V</v>
      </c>
      <c r="CT19" s="1" t="str" cm="1">
        <f t="array" ref="CT19">IFERROR(INDEX($CI$4:$CO$4,_xlfn.AGGREGATE(15,6,COLUMN($CI$4:$CO$4)-COLUMN($CH$1)/($CI$19:$CO$19=MAX($CI$19:$CO$19)),COLUMNS($CI$4:CJ4))),"")</f>
        <v/>
      </c>
      <c r="CU19" s="1" t="str" cm="1">
        <f t="array" ref="CU19">IFERROR(INDEX($CI$4:$CO$4,_xlfn.AGGREGATE(15,6,COLUMN($CI$4:$CO$4)-COLUMN($CH$1)/($CI$19:$CO$19=MAX($CI$19:$CO$19)),COLUMNS($CI$4:CK4))),"")</f>
        <v/>
      </c>
      <c r="CV19" s="1" t="str" cm="1">
        <f t="array" ref="CV19">IFERROR(INDEX($CI$4:$CO$4,_xlfn.AGGREGATE(15,6,COLUMN($CI$4:$CO$4)-COLUMN($CH$1)/($CI$19:$CO$19=MAX($CI$19:$CO$19)),COLUMNS($CI$4:CL4))),"")</f>
        <v/>
      </c>
      <c r="CW19" s="66" t="str">
        <f t="shared" ref="CW19" ca="1" si="26">IF(CX18="",CW18,CW15)</f>
        <v>V</v>
      </c>
      <c r="DA19" s="1" t="str">
        <f ca="1">IF(CW17&gt;1,"R","N")</f>
        <v>N</v>
      </c>
      <c r="DB19" s="1" t="str">
        <f ca="1">CW19</f>
        <v>V</v>
      </c>
      <c r="DE19" s="1" t="str">
        <f t="shared" ca="1" si="10"/>
        <v/>
      </c>
      <c r="EB19" s="17" t="str">
        <f t="shared" si="0"/>
        <v>B10</v>
      </c>
      <c r="EC19" s="75">
        <f t="shared" si="1"/>
        <v>-6</v>
      </c>
      <c r="ED19" s="4">
        <f t="shared" si="2"/>
        <v>-6</v>
      </c>
      <c r="EE19" s="4">
        <f t="shared" si="3"/>
        <v>3</v>
      </c>
      <c r="EF19" s="4">
        <f t="shared" si="4"/>
        <v>-18</v>
      </c>
      <c r="EG19" s="4">
        <f t="shared" si="5"/>
        <v>-23</v>
      </c>
      <c r="EH19" s="4">
        <f t="shared" si="6"/>
        <v>-22</v>
      </c>
    </row>
    <row r="20" spans="1:138" ht="26.25" customHeigh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(BTC)2'!AM20</f>
        <v>0</v>
      </c>
      <c r="H20" s="36">
        <f>'Hedge 1 | (BTC)2'!S20</f>
        <v>1</v>
      </c>
      <c r="I20" s="37">
        <f>'Hedge 1 | (BTC)2'!U20</f>
        <v>-5</v>
      </c>
      <c r="J20" s="55"/>
      <c r="K20" s="55"/>
      <c r="L20" s="35" t="str">
        <f>'Hedge 2 | (BDC)2'!B20</f>
        <v>B7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0</v>
      </c>
      <c r="R20" s="36">
        <f>'Hedge 2 | (BDC)2'!S20</f>
        <v>-16</v>
      </c>
      <c r="S20" s="37">
        <f>'Hedge 2 | (BDC)2'!U20</f>
        <v>-13</v>
      </c>
      <c r="T20" s="55"/>
      <c r="U20" s="55"/>
      <c r="V20" s="35" t="str">
        <f>'Hedge 3 | (BT)2-M1'!B20</f>
        <v>P6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(BT)2-M1'!AM20</f>
        <v>9</v>
      </c>
      <c r="AB20" s="36">
        <f>'Hedge 3 | (BT)2-M1'!S20</f>
        <v>7</v>
      </c>
      <c r="AC20" s="37">
        <f>'Hedge 3 | (BT)2-M1'!U20</f>
        <v>9</v>
      </c>
      <c r="AD20" s="55"/>
      <c r="AE20" s="55"/>
      <c r="AF20" s="55"/>
      <c r="AG20" s="55"/>
      <c r="AH20" s="132" t="s">
        <v>6</v>
      </c>
      <c r="AI20" s="118"/>
      <c r="AJ20" s="119"/>
      <c r="AK20" s="127" t="str">
        <f ca="1">IF(AH19="","",IF(DA19="R","R",""))</f>
        <v/>
      </c>
      <c r="AL20" s="68" t="str">
        <f ca="1">IF(AH19="","",VLOOKUP(DB20,General!U:V,2,FALSE))</f>
        <v>H3</v>
      </c>
      <c r="AM20" s="69" t="str" cm="1">
        <f t="array" aca="1" ref="AM20" ca="1">IF(AH19="","",INDIRECT(DB19&amp;CQ20))</f>
        <v>P6</v>
      </c>
      <c r="AN20" s="36" t="str">
        <f t="shared" ca="1" si="12"/>
        <v>Y</v>
      </c>
      <c r="AO20" s="36">
        <f t="shared" ca="1" si="13"/>
        <v>9</v>
      </c>
      <c r="AP20" s="37">
        <f t="shared" ca="1" si="14"/>
        <v>9</v>
      </c>
      <c r="AQ20" s="55"/>
      <c r="AR20" s="55"/>
      <c r="AS20" s="55"/>
      <c r="AT20" s="35" t="str">
        <f>'Hedge 4 | (BM1C)2'!B20</f>
        <v>B3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-6</v>
      </c>
      <c r="AZ20" s="36">
        <f>'Hedge 4 | (BM1C)2'!S20</f>
        <v>-21</v>
      </c>
      <c r="BA20" s="37">
        <f>'Hedge 4 | (BM1C)2'!U20</f>
        <v>-21</v>
      </c>
      <c r="BB20" s="55"/>
      <c r="BC20" s="55"/>
      <c r="BD20" s="35" t="str">
        <f>'Hedge 5 | (BFC)2'!B20</f>
        <v>B4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-10</v>
      </c>
      <c r="BJ20" s="36">
        <f>'Hedge 5 | (BFC)2'!S20</f>
        <v>-27</v>
      </c>
      <c r="BK20" s="37">
        <f>'Hedge 5 | (BFC)2'!U20</f>
        <v>-27</v>
      </c>
      <c r="BL20" s="55"/>
      <c r="BM20" s="55"/>
      <c r="BN20" s="35" t="str">
        <f>'Hedge 6 | (D3BF3)2'!B20</f>
        <v>NB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>
        <f>'Hedge 6 | (D3BF3)2'!AM20</f>
        <v>-10</v>
      </c>
      <c r="BT20" s="36">
        <f>'Hedge 6 | (D3BF3)2'!S20</f>
        <v>-21</v>
      </c>
      <c r="BU20" s="37">
        <f>'Hedge 6 | (D3BF3)2'!U20</f>
        <v>-22</v>
      </c>
      <c r="BV20" s="55"/>
      <c r="BW20" s="55"/>
      <c r="BX20" s="35" t="str">
        <f>'Hedge 7 | (BM1D)2'!B20</f>
        <v>B2</v>
      </c>
      <c r="BY20" s="36" t="str">
        <f>'Hedge 7 | (BM1D)2'!C20</f>
        <v>B</v>
      </c>
      <c r="BZ20" s="36" t="str">
        <f>'Hedge 7 | (BM1D)2'!H20</f>
        <v>D</v>
      </c>
      <c r="CA20" s="36" t="str">
        <f>'Hedge 7 | (BM1D)2'!O20</f>
        <v/>
      </c>
      <c r="CB20" s="36" t="str">
        <f>IF(AH20="","",IF('Hedge 7 | (BM1D)2'!X20="W","Y",IF('Hedge 7 | (BM1D)2'!X20="L","N","")))</f>
        <v>N</v>
      </c>
      <c r="CC20" s="36">
        <f>'Hedge 7 | (BM1D)2'!AM20</f>
        <v>-10</v>
      </c>
      <c r="CD20" s="36">
        <f>'Hedge 7 | (BM1D)2'!S20</f>
        <v>-33</v>
      </c>
      <c r="CE20" s="37">
        <f>'Hedge 7 | (BM1D)2'!U20</f>
        <v>-30</v>
      </c>
      <c r="CF20" s="55"/>
      <c r="CG20" s="55"/>
      <c r="CH20" s="1">
        <f ca="1">IF(AN20="",0,IFERROR(VLOOKUP(AN15&amp;AN16&amp;AN17&amp;AN18&amp;AN19&amp;AN20,General!I:J,2,FALSE),0))+AO19</f>
        <v>9</v>
      </c>
      <c r="CP20" s="1" t="str">
        <f t="shared" ref="CP20" ca="1" si="27">CW19</f>
        <v>V</v>
      </c>
      <c r="CQ20" s="1">
        <v>20</v>
      </c>
      <c r="CR20" s="1" t="str">
        <f>$CP$24</f>
        <v>V</v>
      </c>
      <c r="CW20" s="1" t="str">
        <f t="shared" ref="CW20" ca="1" si="28">IF(CW21=1,CW23,IF(CW21=2,IF(CX23="",CW23,CX23),IF(CW21=3,IF(AND(CX23="",CY23=""),CW23,IF(CY23="",CX23,CY23)),IF(AND(CX23="",CY23="",CZ23=""),CW23,IF(AND(CY23="",CZ23=""),CX23,IF(CZ23="",CY23,CZ23))))))</f>
        <v>V</v>
      </c>
      <c r="DB20" s="1" t="str">
        <f ca="1">$CW$19</f>
        <v>V</v>
      </c>
      <c r="DE20" s="1" t="str">
        <f t="shared" ca="1" si="10"/>
        <v/>
      </c>
      <c r="EB20" s="17" t="str">
        <f t="shared" si="0"/>
        <v>B11</v>
      </c>
      <c r="EC20" s="75">
        <f t="shared" si="1"/>
        <v>-5</v>
      </c>
      <c r="ED20" s="4">
        <f t="shared" si="2"/>
        <v>-13</v>
      </c>
      <c r="EE20" s="4">
        <f t="shared" si="3"/>
        <v>9</v>
      </c>
      <c r="EF20" s="4">
        <f t="shared" si="4"/>
        <v>-21</v>
      </c>
      <c r="EG20" s="4">
        <f t="shared" si="5"/>
        <v>-27</v>
      </c>
      <c r="EH20" s="4">
        <f t="shared" si="6"/>
        <v>-22</v>
      </c>
    </row>
    <row r="21" spans="1:138" ht="26.25" customHeigh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(BTC)2'!AM21</f>
        <v>-1</v>
      </c>
      <c r="H21" s="25">
        <f>'Hedge 1 | (BTC)2'!S21</f>
        <v>-9</v>
      </c>
      <c r="I21" s="39">
        <f>'Hedge 1 | (BTC)2'!U21</f>
        <v>-15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(BDC)2'!AM21</f>
        <v>-3</v>
      </c>
      <c r="R21" s="25">
        <f>'Hedge 2 | (BDC)2'!S21</f>
        <v>-18</v>
      </c>
      <c r="S21" s="39">
        <f>'Hedge 2 | (BDC)2'!U21</f>
        <v>-15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8</v>
      </c>
      <c r="AB21" s="25">
        <f>'Hedge 3 | (BT)2-M1'!S21</f>
        <v>-1</v>
      </c>
      <c r="AC21" s="39">
        <f>'Hedge 3 | (BT)2-M1'!U21</f>
        <v>8</v>
      </c>
      <c r="AD21" s="55"/>
      <c r="AE21" s="55"/>
      <c r="AF21" s="55"/>
      <c r="AG21" s="55"/>
      <c r="AH21" s="133" t="s">
        <v>6</v>
      </c>
      <c r="AI21" s="118"/>
      <c r="AJ21" s="119"/>
      <c r="AK21" s="115"/>
      <c r="AL21" s="73"/>
      <c r="AM21" s="67" t="str" cm="1">
        <f t="array" aca="1" ref="AM21" ca="1">IF(AH20="","",INDIRECT(DB20&amp;CQ21))</f>
        <v>B1</v>
      </c>
      <c r="AN21" s="25" t="str">
        <f t="shared" ca="1" si="12"/>
        <v>N</v>
      </c>
      <c r="AO21" s="25">
        <f t="shared" ca="1" si="13"/>
        <v>8</v>
      </c>
      <c r="AP21" s="39">
        <f t="shared" ca="1" si="14"/>
        <v>8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(BM1C)2'!AM21</f>
        <v>-9</v>
      </c>
      <c r="AZ21" s="25">
        <f>'Hedge 4 | (BM1C)2'!S21</f>
        <v>-23</v>
      </c>
      <c r="BA21" s="39">
        <f>'Hedge 4 | (BM1C)2'!U21</f>
        <v>-23</v>
      </c>
      <c r="BB21" s="55"/>
      <c r="BC21" s="55"/>
      <c r="BD21" s="38" t="str">
        <f>'Hedge 5 | (BFC)2'!B21</f>
        <v>B5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(BFC)2'!AM21</f>
        <v>-10</v>
      </c>
      <c r="BJ21" s="25">
        <f>'Hedge 5 | (BFC)2'!S21</f>
        <v>-32</v>
      </c>
      <c r="BK21" s="39">
        <f>'Hedge 5 | (BFC)2'!U21</f>
        <v>-32</v>
      </c>
      <c r="BL21" s="55"/>
      <c r="BM21" s="55"/>
      <c r="BN21" s="38" t="str">
        <f>'Hedge 6 | (D3BF3)2'!B21</f>
        <v>B2</v>
      </c>
      <c r="BO21" s="25" t="str">
        <f>'Hedge 6 | (D3BF3)2'!C21</f>
        <v>B</v>
      </c>
      <c r="BP21" s="25" t="str">
        <f>'Hedge 6 | (D3BF3)2'!H21</f>
        <v/>
      </c>
      <c r="BQ21" s="25" t="str">
        <f>'Hedge 6 | (D3BF3)2'!O21</f>
        <v>F3</v>
      </c>
      <c r="BR21" s="25" t="str">
        <f>IF(AH21="","",IF('Hedge 6 | (D3BF3)2'!X21="W","Y",IF('Hedge 6 | (D3BF3)2'!X21="L","N","")))</f>
        <v>N</v>
      </c>
      <c r="BS21" s="25">
        <f>'Hedge 6 | (D3BF3)2'!AM21</f>
        <v>-10</v>
      </c>
      <c r="BT21" s="25">
        <f>'Hedge 6 | (D3BF3)2'!S21</f>
        <v>-23</v>
      </c>
      <c r="BU21" s="39">
        <f>'Hedge 6 | (D3BF3)2'!U21</f>
        <v>-24</v>
      </c>
      <c r="BV21" s="55"/>
      <c r="BW21" s="55"/>
      <c r="BX21" s="38" t="str">
        <f>'Hedge 7 | (BM1D)2'!B21</f>
        <v>P5</v>
      </c>
      <c r="BY21" s="25" t="str">
        <f>'Hedge 7 | (BM1D)2'!C21</f>
        <v/>
      </c>
      <c r="BZ21" s="25" t="str">
        <f>'Hedge 7 | (BM1D)2'!H21</f>
        <v/>
      </c>
      <c r="CA21" s="25" t="str">
        <f>'Hedge 7 | (BM1D)2'!O21</f>
        <v>B</v>
      </c>
      <c r="CB21" s="25" t="str">
        <f>IF(AH21="","",IF('Hedge 7 | (BM1D)2'!X21="W","Y",IF('Hedge 7 | (BM1D)2'!X21="L","N","")))</f>
        <v>Y</v>
      </c>
      <c r="CC21" s="25">
        <f>'Hedge 7 | (BM1D)2'!AM21</f>
        <v>-9</v>
      </c>
      <c r="CD21" s="25">
        <f>'Hedge 7 | (BM1D)2'!S21</f>
        <v>-28</v>
      </c>
      <c r="CE21" s="39">
        <f>'Hedge 7 | (BM1D)2'!U21</f>
        <v>-25</v>
      </c>
      <c r="CF21" s="55"/>
      <c r="CG21" s="55"/>
      <c r="CH21" s="1">
        <f ca="1">IF(AN21="",0,IFERROR(VLOOKUP(AN16&amp;AN17&amp;AN18&amp;AN19&amp;AN20&amp;AN21,General!I:J,2,FALSE),0))+AO20</f>
        <v>8</v>
      </c>
      <c r="CP21" s="1" t="str">
        <f t="shared" ref="CP21:CP23" ca="1" si="29">CP20</f>
        <v>V</v>
      </c>
      <c r="CQ21" s="1">
        <v>21</v>
      </c>
      <c r="CR21" s="1" t="str">
        <f>$CP$24</f>
        <v>V</v>
      </c>
      <c r="CW21" s="1">
        <f t="shared" ref="CW21" ca="1" si="30">IF(CW22=1,1,DC21)</f>
        <v>1</v>
      </c>
      <c r="DB21" s="1" t="str">
        <f ca="1">$CW$19</f>
        <v>V</v>
      </c>
      <c r="DC21" s="1">
        <f>IF(DC16=4,1,DC16+1)</f>
        <v>3</v>
      </c>
      <c r="DE21" s="1" t="str">
        <f t="shared" ca="1" si="10"/>
        <v/>
      </c>
      <c r="DG21" s="1" t="str">
        <f>CS22&amp;CQ20</f>
        <v>Z20</v>
      </c>
      <c r="DH21" s="1" t="str">
        <f>CS22&amp;CQ24</f>
        <v>Z24</v>
      </c>
      <c r="EB21" s="17" t="str">
        <f t="shared" si="0"/>
        <v>B12</v>
      </c>
      <c r="EC21" s="75">
        <f t="shared" si="1"/>
        <v>-15</v>
      </c>
      <c r="ED21" s="4">
        <f t="shared" si="2"/>
        <v>-15</v>
      </c>
      <c r="EE21" s="4">
        <f t="shared" si="3"/>
        <v>8</v>
      </c>
      <c r="EF21" s="4">
        <f t="shared" si="4"/>
        <v>-23</v>
      </c>
      <c r="EG21" s="4">
        <f t="shared" si="5"/>
        <v>-32</v>
      </c>
      <c r="EH21" s="4">
        <f t="shared" si="6"/>
        <v>-24</v>
      </c>
    </row>
    <row r="22" spans="1:138" ht="26.25" customHeight="1">
      <c r="A22" s="1">
        <v>13</v>
      </c>
      <c r="B22" s="38" t="str">
        <f>'Hedge 1 | (BTC)2'!B22</f>
        <v>B1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(BTC)2'!AM22</f>
        <v>-4</v>
      </c>
      <c r="H22" s="25">
        <f>'Hedge 1 | (BTC)2'!S22</f>
        <v>-10</v>
      </c>
      <c r="I22" s="39">
        <f>'Hedge 1 | (BTC)2'!U22</f>
        <v>-16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(BDC)2'!AM22</f>
        <v>-2</v>
      </c>
      <c r="R22" s="25">
        <f>'Hedge 2 | (BDC)2'!S22</f>
        <v>-11</v>
      </c>
      <c r="S22" s="39">
        <f>'Hedge 2 | (BDC)2'!U22</f>
        <v>-8</v>
      </c>
      <c r="T22" s="55"/>
      <c r="U22" s="55"/>
      <c r="V22" s="38" t="str">
        <f>'Hedge 3 | (BT)2-M1'!B22</f>
        <v>NB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>
        <f>'Hedge 3 | (BT)2-M1'!AM22</f>
        <v>8</v>
      </c>
      <c r="AB22" s="25">
        <f>'Hedge 3 | (BT)2-M1'!S22</f>
        <v>-1</v>
      </c>
      <c r="AC22" s="39">
        <f>'Hedge 3 | (BT)2-M1'!U22</f>
        <v>8</v>
      </c>
      <c r="AD22" s="55"/>
      <c r="AE22" s="55"/>
      <c r="AF22" s="55"/>
      <c r="AG22" s="55"/>
      <c r="AH22" s="133" t="s">
        <v>6</v>
      </c>
      <c r="AI22" s="118"/>
      <c r="AJ22" s="119"/>
      <c r="AK22" s="115"/>
      <c r="AL22" s="73"/>
      <c r="AM22" s="67" t="str" cm="1">
        <f t="array" aca="1" ref="AM22" ca="1">IF(AH21="","",INDIRECT(DB21&amp;CQ22))</f>
        <v>NB</v>
      </c>
      <c r="AN22" s="25" t="str">
        <f t="shared" ca="1" si="12"/>
        <v/>
      </c>
      <c r="AO22" s="25">
        <f t="shared" ca="1" si="13"/>
        <v>8</v>
      </c>
      <c r="AP22" s="39">
        <f t="shared" ca="1" si="14"/>
        <v>8</v>
      </c>
      <c r="AQ22" s="55"/>
      <c r="AR22" s="55"/>
      <c r="AS22" s="55"/>
      <c r="AT22" s="38" t="str">
        <f>'Hedge 4 | (BM1C)2'!B22</f>
        <v>P5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(BM1C)2'!AM22</f>
        <v>-8</v>
      </c>
      <c r="AZ22" s="25">
        <f>'Hedge 4 | (BM1C)2'!S22</f>
        <v>-18</v>
      </c>
      <c r="BA22" s="39">
        <f>'Hedge 4 | (BM1C)2'!U22</f>
        <v>-18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(BFC)2'!AM22</f>
        <v>-10</v>
      </c>
      <c r="BJ22" s="25">
        <f>'Hedge 5 | (BFC)2'!S22</f>
        <v>-36</v>
      </c>
      <c r="BK22" s="39">
        <f>'Hedge 5 | (BFC)2'!U22</f>
        <v>-36</v>
      </c>
      <c r="BL22" s="55"/>
      <c r="BM22" s="55"/>
      <c r="BN22" s="38" t="str">
        <f>'Hedge 6 | (D3BF3)2'!B22</f>
        <v>B3</v>
      </c>
      <c r="BO22" s="25" t="str">
        <f>'Hedge 6 | (D3BF3)2'!C22</f>
        <v/>
      </c>
      <c r="BP22" s="25" t="str">
        <f>'Hedge 6 | (D3BF3)2'!H22</f>
        <v/>
      </c>
      <c r="BQ22" s="25" t="str">
        <f>'Hedge 6 | (D3BF3)2'!O22</f>
        <v/>
      </c>
      <c r="BR22" s="25" t="str">
        <f>IF(AH22="","",IF('Hedge 6 | (D3BF3)2'!X22="W","Y",IF('Hedge 6 | (D3BF3)2'!X22="L","N","")))</f>
        <v>N</v>
      </c>
      <c r="BS22" s="25">
        <f>'Hedge 6 | (D3BF3)2'!AM22</f>
        <v>-10</v>
      </c>
      <c r="BT22" s="25">
        <f>'Hedge 6 | (D3BF3)2'!S22</f>
        <v>-26</v>
      </c>
      <c r="BU22" s="39">
        <f>'Hedge 6 | (D3BF3)2'!U22</f>
        <v>-27</v>
      </c>
      <c r="BV22" s="55"/>
      <c r="BW22" s="55"/>
      <c r="BX22" s="38" t="str">
        <f>'Hedge 7 | (BM1D)2'!B22</f>
        <v>P4</v>
      </c>
      <c r="BY22" s="25" t="str">
        <f>'Hedge 7 | (BM1D)2'!C22</f>
        <v/>
      </c>
      <c r="BZ22" s="25" t="str">
        <f>'Hedge 7 | (BM1D)2'!H22</f>
        <v/>
      </c>
      <c r="CA22" s="25" t="str">
        <f>'Hedge 7 | (BM1D)2'!O22</f>
        <v/>
      </c>
      <c r="CB22" s="25" t="str">
        <f>IF(AH22="","",IF('Hedge 7 | (BM1D)2'!X22="W","Y",IF('Hedge 7 | (BM1D)2'!X22="L","N","")))</f>
        <v>Y</v>
      </c>
      <c r="CC22" s="25">
        <f>'Hedge 7 | (BM1D)2'!AM22</f>
        <v>-6</v>
      </c>
      <c r="CD22" s="25">
        <f>'Hedge 7 | (BM1D)2'!S22</f>
        <v>-24</v>
      </c>
      <c r="CE22" s="39">
        <f>'Hedge 7 | (BM1D)2'!U22</f>
        <v>-21</v>
      </c>
      <c r="CF22" s="55"/>
      <c r="CG22" s="55"/>
      <c r="CH22" s="1">
        <f ca="1">IF(AN22="",0,IFERROR(VLOOKUP(AN17&amp;AN18&amp;AN19&amp;AN20&amp;AN21&amp;AN22,General!I:J,2,FALSE),0))+AO21</f>
        <v>8</v>
      </c>
      <c r="CP22" s="1" t="str">
        <f t="shared" ca="1" si="29"/>
        <v>V</v>
      </c>
      <c r="CQ22" s="1">
        <v>22</v>
      </c>
      <c r="CR22" s="1" t="str">
        <f>$CP$24</f>
        <v>V</v>
      </c>
      <c r="CS22" s="1" t="str">
        <f>IFERROR(VLOOKUP(CS24,General!R:S,2,FALSE),"")</f>
        <v>Z</v>
      </c>
      <c r="CT22" s="1" t="str">
        <f>IFERROR(VLOOKUP(CT24,General!R:S,2,FALSE),"")</f>
        <v/>
      </c>
      <c r="CU22" s="1" t="str">
        <f>IFERROR(VLOOKUP(CU24,General!R:S,2,FALSE),"")</f>
        <v/>
      </c>
      <c r="CV22" s="1" t="str">
        <f>IFERROR(VLOOKUP(CV24,General!R:S,2,FALSE),"")</f>
        <v/>
      </c>
      <c r="CW22" s="1">
        <f t="shared" ref="CW22" ca="1" si="31">COUNTIF(CS23:CV23,MAX(CS23:CV23))</f>
        <v>1</v>
      </c>
      <c r="DB22" s="1" t="str">
        <f ca="1">$CW$19</f>
        <v>V</v>
      </c>
      <c r="DE22" s="1" t="str">
        <f t="shared" ca="1" si="10"/>
        <v/>
      </c>
      <c r="EB22" s="17" t="str">
        <f t="shared" si="0"/>
        <v>B13</v>
      </c>
      <c r="EC22" s="75">
        <f t="shared" si="1"/>
        <v>-16</v>
      </c>
      <c r="ED22" s="4">
        <f t="shared" si="2"/>
        <v>-8</v>
      </c>
      <c r="EE22" s="4">
        <f t="shared" si="3"/>
        <v>8</v>
      </c>
      <c r="EF22" s="4">
        <f t="shared" si="4"/>
        <v>-18</v>
      </c>
      <c r="EG22" s="4">
        <f t="shared" si="5"/>
        <v>-36</v>
      </c>
      <c r="EH22" s="4">
        <f t="shared" si="6"/>
        <v>-27</v>
      </c>
    </row>
    <row r="23" spans="1:138" ht="26.25" customHeight="1">
      <c r="A23" s="1">
        <v>14</v>
      </c>
      <c r="B23" s="38" t="str">
        <f>'Hedge 1 | (BTC)2'!B23</f>
        <v>P2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(BTC)2'!AM23</f>
        <v>-10</v>
      </c>
      <c r="H23" s="25">
        <f>'Hedge 1 | (BTC)2'!S23</f>
        <v>-12</v>
      </c>
      <c r="I23" s="39">
        <f>'Hedge 1 | (BTC)2'!U23</f>
        <v>-18</v>
      </c>
      <c r="J23" s="55"/>
      <c r="K23" s="55"/>
      <c r="L23" s="38" t="str">
        <f>'Hedge 2 | (BDC)2'!B23</f>
        <v>P5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(BDC)2'!AM23</f>
        <v>-3</v>
      </c>
      <c r="R23" s="25">
        <f>'Hedge 2 | (BDC)2'!S23</f>
        <v>-16</v>
      </c>
      <c r="S23" s="39">
        <f>'Hedge 2 | (BDC)2'!U23</f>
        <v>-13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(BT)2-M1'!AM23</f>
        <v>5</v>
      </c>
      <c r="AB23" s="25">
        <f>'Hedge 3 | (BT)2-M1'!S23</f>
        <v>-2</v>
      </c>
      <c r="AC23" s="39">
        <f>'Hedge 3 | (BT)2-M1'!U23</f>
        <v>7</v>
      </c>
      <c r="AD23" s="55"/>
      <c r="AE23" s="55"/>
      <c r="AF23" s="55"/>
      <c r="AG23" s="55"/>
      <c r="AH23" s="133" t="s">
        <v>7</v>
      </c>
      <c r="AI23" s="118"/>
      <c r="AJ23" s="119"/>
      <c r="AK23" s="115"/>
      <c r="AL23" s="73"/>
      <c r="AM23" s="67" t="str" cm="1">
        <f t="array" aca="1" ref="AM23" ca="1">IF(AH22="","",INDIRECT(DB22&amp;CQ23))</f>
        <v>P1</v>
      </c>
      <c r="AN23" s="25" t="str">
        <f t="shared" ca="1" si="12"/>
        <v>N</v>
      </c>
      <c r="AO23" s="25">
        <f t="shared" ca="1" si="13"/>
        <v>5</v>
      </c>
      <c r="AP23" s="39">
        <f t="shared" ca="1" si="14"/>
        <v>7</v>
      </c>
      <c r="AQ23" s="55"/>
      <c r="AR23" s="55"/>
      <c r="AS23" s="55"/>
      <c r="AT23" s="38" t="str">
        <f>'Hedge 4 | (BM1C)2'!B23</f>
        <v>P8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(BM1C)2'!AM23</f>
        <v>-9</v>
      </c>
      <c r="AZ23" s="25">
        <f>'Hedge 4 | (BM1C)2'!S23</f>
        <v>-26</v>
      </c>
      <c r="BA23" s="39">
        <f>'Hedge 4 | (BM1C)2'!U23</f>
        <v>-26</v>
      </c>
      <c r="BB23" s="55"/>
      <c r="BC23" s="55"/>
      <c r="BD23" s="38" t="str">
        <f>'Hedge 5 | (BFC)2'!B23</f>
        <v>P3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N</v>
      </c>
      <c r="BI23" s="25">
        <f>'Hedge 5 | (BFC)2'!AM23</f>
        <v>-10</v>
      </c>
      <c r="BJ23" s="25">
        <f>'Hedge 5 | (BFC)2'!S23</f>
        <v>-39</v>
      </c>
      <c r="BK23" s="39">
        <f>'Hedge 5 | (BFC)2'!U23</f>
        <v>-39</v>
      </c>
      <c r="BL23" s="55"/>
      <c r="BM23" s="55"/>
      <c r="BN23" s="38" t="str">
        <f>'Hedge 6 | (D3BF3)2'!B23</f>
        <v>P6</v>
      </c>
      <c r="BO23" s="25" t="str">
        <f>'Hedge 6 | (D3BF3)2'!C23</f>
        <v/>
      </c>
      <c r="BP23" s="25" t="str">
        <f>'Hedge 6 | (D3BF3)2'!H23</f>
        <v>B</v>
      </c>
      <c r="BQ23" s="25" t="str">
        <f>'Hedge 6 | (D3BF3)2'!O23</f>
        <v>D3</v>
      </c>
      <c r="BR23" s="25" t="str">
        <f>IF(AH23="","",IF('Hedge 6 | (D3BF3)2'!X23="W","Y",IF('Hedge 6 | (D3BF3)2'!X23="L","N","")))</f>
        <v>N</v>
      </c>
      <c r="BS23" s="25">
        <f>'Hedge 6 | (D3BF3)2'!AM23</f>
        <v>-10</v>
      </c>
      <c r="BT23" s="25">
        <f>'Hedge 6 | (D3BF3)2'!S23</f>
        <v>-32</v>
      </c>
      <c r="BU23" s="39">
        <f>'Hedge 6 | (D3BF3)2'!U23</f>
        <v>-33</v>
      </c>
      <c r="BV23" s="55"/>
      <c r="BW23" s="55"/>
      <c r="BX23" s="38" t="str">
        <f>'Hedge 7 | (BM1D)2'!B23</f>
        <v>P9</v>
      </c>
      <c r="BY23" s="25" t="str">
        <f>'Hedge 7 | (BM1D)2'!C23</f>
        <v/>
      </c>
      <c r="BZ23" s="25" t="str">
        <f>'Hedge 7 | (BM1D)2'!H23</f>
        <v/>
      </c>
      <c r="CA23" s="25" t="str">
        <f>'Hedge 7 | (BM1D)2'!O23</f>
        <v/>
      </c>
      <c r="CB23" s="25" t="str">
        <f>IF(AH23="","",IF('Hedge 7 | (BM1D)2'!X23="W","Y",IF('Hedge 7 | (BM1D)2'!X23="L","N","")))</f>
        <v>N</v>
      </c>
      <c r="CC23" s="25">
        <f>'Hedge 7 | (BM1D)2'!AM23</f>
        <v>-7</v>
      </c>
      <c r="CD23" s="25">
        <f>'Hedge 7 | (BM1D)2'!S23</f>
        <v>-33</v>
      </c>
      <c r="CE23" s="39">
        <f>'Hedge 7 | (BM1D)2'!U23</f>
        <v>-30</v>
      </c>
      <c r="CF23" s="55"/>
      <c r="CG23" s="55"/>
      <c r="CH23" s="1">
        <f ca="1">IF(AN23="",0,IFERROR(VLOOKUP(AN18&amp;AN19&amp;AN20&amp;AN21&amp;AN22&amp;AN23,General!I:J,2,FALSE),0))+AO22</f>
        <v>5</v>
      </c>
      <c r="CP23" s="1" t="str">
        <f t="shared" ca="1" si="29"/>
        <v>V</v>
      </c>
      <c r="CQ23" s="1">
        <v>23</v>
      </c>
      <c r="CR23" s="1" t="str">
        <f>$CP$24</f>
        <v>V</v>
      </c>
      <c r="CS23" s="1">
        <f ca="1">IF(CS24="",-1,COUNTIF(INDIRECT(CS22&amp;CQ20):INDIRECT(CS22&amp;CQ24),"Y"))</f>
        <v>1</v>
      </c>
      <c r="CT23" s="1">
        <f ca="1">IF(CT24="",-1,COUNTIF(INDIRECT(CT22&amp;CQ20):INDIRECT(CT22&amp;CQ24),"Y"))</f>
        <v>-1</v>
      </c>
      <c r="CU23" s="1">
        <f ca="1">IF(CU24="",-1,COUNTIF(INDIRECT(CU22&amp;CQ20):INDIRECT(CU22&amp;CQ24),"Y"))</f>
        <v>-1</v>
      </c>
      <c r="CV23" s="1">
        <f ca="1">IF(CV24="",-1,COUNTIF(INDIRECT(CV22&amp;CS20):INDIRECT(CV22&amp;CQ24),"Y"))</f>
        <v>-1</v>
      </c>
      <c r="CW23" s="1" t="str" cm="1">
        <f t="array" aca="1" ref="CW23" ca="1">IFERROR(INDEX($CS$24:$CV$24,_xlfn.AGGREGATE(15,6,COLUMN($CS$24:$CV$24)-COLUMN($CR$24)/($CS$23:$CV$23=MAX($CS$23:$CV$23)),COLUMNS($CS$24:CS24))),"")</f>
        <v>V</v>
      </c>
      <c r="CX23" s="1" t="str" cm="1">
        <f t="array" aca="1" ref="CX23" ca="1">IFERROR(INDEX($CS$24:$CV$24,_xlfn.AGGREGATE(15,6,COLUMN($CS$24:$CV$24)-COLUMN($CR$24)/($CS$23:$CV$23=MAX($CS$23:$CV$23)),COLUMNS($CS$24:CT24))),"")</f>
        <v/>
      </c>
      <c r="CY23" s="1" t="str" cm="1">
        <f t="array" aca="1" ref="CY23" ca="1">IFERROR(INDEX($CS$24:$CV$24,_xlfn.AGGREGATE(15,6,COLUMN($CS$24:$CV$24)-COLUMN($CR$24)/($CS$23:$CV$23=MAX($CS$23:$CV$23)),COLUMNS($CS$24:CU24))),"")</f>
        <v/>
      </c>
      <c r="CZ23" s="1" t="str" cm="1">
        <f t="array" aca="1" ref="CZ23" ca="1">IFERROR(INDEX($CS$24:$CV$24,_xlfn.AGGREGATE(15,6,COLUMN($CS$24:$CV$24)-COLUMN($CR$24)/($CS$23:$CV$23=MAX($CS$23:$CV$23)),COLUMNS($CS$24:CV24))),"")</f>
        <v/>
      </c>
      <c r="DB23" s="1" t="str">
        <f ca="1">$CW$19</f>
        <v>V</v>
      </c>
      <c r="DE23" s="1" t="str">
        <f t="shared" ca="1" si="10"/>
        <v/>
      </c>
      <c r="EB23" s="17" t="str">
        <f t="shared" si="0"/>
        <v>B14</v>
      </c>
      <c r="EC23" s="75">
        <f t="shared" si="1"/>
        <v>-18</v>
      </c>
      <c r="ED23" s="4">
        <f t="shared" si="2"/>
        <v>-13</v>
      </c>
      <c r="EE23" s="4">
        <f t="shared" si="3"/>
        <v>7</v>
      </c>
      <c r="EF23" s="4">
        <f t="shared" si="4"/>
        <v>-26</v>
      </c>
      <c r="EG23" s="4">
        <f t="shared" si="5"/>
        <v>-39</v>
      </c>
      <c r="EH23" s="4">
        <f t="shared" si="6"/>
        <v>-33</v>
      </c>
    </row>
    <row r="24" spans="1:138" ht="26.25" customHeight="1" thickBot="1">
      <c r="A24" s="1">
        <v>15</v>
      </c>
      <c r="B24" s="40" t="str">
        <f>'Hedge 1 | (BTC)2'!B24</f>
        <v>B3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-9</v>
      </c>
      <c r="H24" s="41">
        <f>'Hedge 1 | (BTC)2'!S24</f>
        <v>-9</v>
      </c>
      <c r="I24" s="42">
        <f>'Hedge 1 | (BTC)2'!U24</f>
        <v>-15</v>
      </c>
      <c r="J24" s="55"/>
      <c r="K24" s="55"/>
      <c r="L24" s="40" t="str">
        <f>'Hedge 2 | (BDC)2'!B24</f>
        <v>NB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>
        <f>'Hedge 2 | (BDC)2'!AM24</f>
        <v>-3</v>
      </c>
      <c r="R24" s="41">
        <f>'Hedge 2 | (BDC)2'!S24</f>
        <v>-16</v>
      </c>
      <c r="S24" s="42">
        <f>'Hedge 2 | (BDC)2'!U24</f>
        <v>-13</v>
      </c>
      <c r="T24" s="55"/>
      <c r="U24" s="55"/>
      <c r="V24" s="40" t="str">
        <f>'Hedge 3 | (BT)2-M1'!B24</f>
        <v>P2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N</v>
      </c>
      <c r="AA24" s="41">
        <f>'Hedge 3 | (BT)2-M1'!AM24</f>
        <v>-1</v>
      </c>
      <c r="AB24" s="41">
        <f>'Hedge 3 | (BT)2-M1'!S24</f>
        <v>-4</v>
      </c>
      <c r="AC24" s="42">
        <f>'Hedge 3 | (BT)2-M1'!U24</f>
        <v>5</v>
      </c>
      <c r="AD24" s="55"/>
      <c r="AE24" s="55"/>
      <c r="AF24" s="55"/>
      <c r="AG24" s="55"/>
      <c r="AH24" s="134" t="s">
        <v>7</v>
      </c>
      <c r="AI24" s="118"/>
      <c r="AJ24" s="119"/>
      <c r="AK24" s="116"/>
      <c r="AL24" s="74"/>
      <c r="AM24" s="70" t="str" cm="1">
        <f t="array" aca="1" ref="AM24" ca="1">IF(AH23="","",INDIRECT(DB23&amp;CQ24))</f>
        <v>P2</v>
      </c>
      <c r="AN24" s="41" t="str">
        <f t="shared" ca="1" si="12"/>
        <v>N</v>
      </c>
      <c r="AO24" s="41">
        <f t="shared" ca="1" si="13"/>
        <v>-1</v>
      </c>
      <c r="AP24" s="42">
        <f t="shared" ca="1" si="14"/>
        <v>5</v>
      </c>
      <c r="AQ24" s="55"/>
      <c r="AR24" s="55"/>
      <c r="AS24" s="55"/>
      <c r="AT24" s="40" t="str">
        <f>'Hedge 4 | (BM1C)2'!B24</f>
        <v>NB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>
        <f>'Hedge 4 | (BM1C)2'!AM24</f>
        <v>-9</v>
      </c>
      <c r="AZ24" s="41">
        <f>'Hedge 4 | (BM1C)2'!S24</f>
        <v>-26</v>
      </c>
      <c r="BA24" s="42">
        <f>'Hedge 4 | (BM1C)2'!U24</f>
        <v>-26</v>
      </c>
      <c r="BB24" s="55"/>
      <c r="BC24" s="55"/>
      <c r="BD24" s="40" t="str">
        <f>'Hedge 5 | (BFC)2'!B24</f>
        <v>B6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-9</v>
      </c>
      <c r="BJ24" s="41">
        <f>'Hedge 5 | (BFC)2'!S24</f>
        <v>-33</v>
      </c>
      <c r="BK24" s="42">
        <f>'Hedge 5 | (BFC)2'!U24</f>
        <v>-33</v>
      </c>
      <c r="BL24" s="55"/>
      <c r="BM24" s="55"/>
      <c r="BN24" s="40" t="str">
        <f>'Hedge 6 | (D3BF3)2'!B24</f>
        <v>B3</v>
      </c>
      <c r="BO24" s="41" t="str">
        <f>'Hedge 6 | (D3BF3)2'!C24</f>
        <v/>
      </c>
      <c r="BP24" s="41" t="str">
        <f>'Hedge 6 | (D3BF3)2'!H24</f>
        <v/>
      </c>
      <c r="BQ24" s="41" t="str">
        <f>'Hedge 6 | (D3BF3)2'!O24</f>
        <v/>
      </c>
      <c r="BR24" s="41" t="str">
        <f>IF(AH24="","",IF('Hedge 6 | (D3BF3)2'!X24="W","Y",IF('Hedge 6 | (D3BF3)2'!X24="L","N","")))</f>
        <v>Y</v>
      </c>
      <c r="BS24" s="41">
        <f>'Hedge 6 | (D3BF3)2'!AM24</f>
        <v>-9</v>
      </c>
      <c r="BT24" s="41">
        <f>'Hedge 6 | (D3BF3)2'!S24</f>
        <v>-29</v>
      </c>
      <c r="BU24" s="42">
        <f>'Hedge 6 | (D3BF3)2'!U24</f>
        <v>-30</v>
      </c>
      <c r="BV24" s="55"/>
      <c r="BW24" s="55"/>
      <c r="BX24" s="40" t="str">
        <f>'Hedge 7 | (BM1D)2'!B24</f>
        <v>B2</v>
      </c>
      <c r="BY24" s="41" t="str">
        <f>'Hedge 7 | (BM1D)2'!C24</f>
        <v/>
      </c>
      <c r="BZ24" s="41" t="str">
        <f>'Hedge 7 | (BM1D)2'!H24</f>
        <v/>
      </c>
      <c r="CA24" s="41" t="str">
        <f>'Hedge 7 | (BM1D)2'!O24</f>
        <v/>
      </c>
      <c r="CB24" s="41" t="str">
        <f>IF(AH24="","",IF('Hedge 7 | (BM1D)2'!X24="W","Y",IF('Hedge 7 | (BM1D)2'!X24="L","N","")))</f>
        <v>Y</v>
      </c>
      <c r="CC24" s="41">
        <f>'Hedge 7 | (BM1D)2'!AM24</f>
        <v>-6</v>
      </c>
      <c r="CD24" s="41">
        <f>'Hedge 7 | (BM1D)2'!S24</f>
        <v>-31</v>
      </c>
      <c r="CE24" s="42">
        <f>'Hedge 7 | (BM1D)2'!U24</f>
        <v>-28</v>
      </c>
      <c r="CF24" s="55"/>
      <c r="CG24" s="55"/>
      <c r="CH24" s="1">
        <f ca="1">IF(AN24="",0,IFERROR(VLOOKUP(AN19&amp;AN20&amp;AN21&amp;AN22&amp;AN23&amp;AN24,General!I:J,2,FALSE),0))+AO23</f>
        <v>-1</v>
      </c>
      <c r="CI24" s="1">
        <f t="shared" ref="CI24" si="32">I24</f>
        <v>-15</v>
      </c>
      <c r="CJ24" s="1">
        <f t="shared" ref="CJ24" si="33">S24</f>
        <v>-13</v>
      </c>
      <c r="CK24" s="1">
        <f t="shared" ref="CK24" si="34">AC24</f>
        <v>5</v>
      </c>
      <c r="CL24" s="1">
        <f t="shared" ref="CL24" si="35">BA24</f>
        <v>-26</v>
      </c>
      <c r="CM24" s="1">
        <f t="shared" ref="CM24" si="36">BK24</f>
        <v>-33</v>
      </c>
      <c r="CN24" s="1">
        <f t="shared" ref="CN24" si="37">BU24</f>
        <v>-30</v>
      </c>
      <c r="CO24" s="1">
        <f t="shared" ref="CO24" si="38">CE24</f>
        <v>-28</v>
      </c>
      <c r="CP24" s="1" t="str">
        <f t="shared" ref="CP24" si="39">IF(AH24="","",INDEX($CI$4:$CO$4,MATCH(MAX(CI24:CO24),CI24:CO24,0)))</f>
        <v>V</v>
      </c>
      <c r="CQ24" s="1">
        <v>24</v>
      </c>
      <c r="CR24" s="1" t="str">
        <f>$CP$24</f>
        <v>V</v>
      </c>
      <c r="CS24" s="1" t="str" cm="1">
        <f t="array" ref="CS24">IFERROR(INDEX($CI$4:$CO$4,_xlfn.AGGREGATE(15,6,COLUMN($CI$4:$CO$4)-COLUMN($CH$1)/($CI$24:$CO$24=MAX($CI$24:$CO$24)),COLUMNS($CI$4:CI4))),"")</f>
        <v>V</v>
      </c>
      <c r="CT24" s="1" t="str" cm="1">
        <f t="array" ref="CT24">IFERROR(INDEX($CI$4:$CO$4,_xlfn.AGGREGATE(15,6,COLUMN($CI$4:$CO$4)-COLUMN($CH$1)/($CI$24:$CO$24=MAX($CI$24:$CO$24)),COLUMNS($CI$4:CJ4))),"")</f>
        <v/>
      </c>
      <c r="CU24" s="1" t="str" cm="1">
        <f t="array" ref="CU24">IFERROR(INDEX($CI$4:$CO$4,_xlfn.AGGREGATE(15,6,COLUMN($CI$4:$CO$4)-COLUMN($CH$1)/($CI$24:$CO$24=MAX($CI$24:$CO$24)),COLUMNS($CI$4:CK4))),"")</f>
        <v/>
      </c>
      <c r="CV24" s="1" t="str" cm="1">
        <f t="array" ref="CV24">IFERROR(INDEX($CI$4:$CO$4,_xlfn.AGGREGATE(15,6,COLUMN($CI$4:$CO$4)-COLUMN($CH$1)/($CI$24:$CO$24=MAX($CI$24:$CO$24)),COLUMNS($CI$4:CL4))),"")</f>
        <v/>
      </c>
      <c r="CW24" s="66" t="str">
        <f t="shared" ref="CW24" ca="1" si="40">IF(CX23="",CW23,CW20)</f>
        <v>V</v>
      </c>
      <c r="DA24" s="1" t="str">
        <f ca="1">IF(CW22&gt;1,"R","N")</f>
        <v>N</v>
      </c>
      <c r="DB24" s="1" t="str">
        <f ca="1">CW24</f>
        <v>V</v>
      </c>
      <c r="DE24" s="1" t="str">
        <f t="shared" ca="1" si="10"/>
        <v/>
      </c>
      <c r="EB24" s="17" t="str">
        <f t="shared" si="0"/>
        <v>B15</v>
      </c>
      <c r="EC24" s="75">
        <f t="shared" si="1"/>
        <v>-15</v>
      </c>
      <c r="ED24" s="4">
        <f t="shared" si="2"/>
        <v>-13</v>
      </c>
      <c r="EE24" s="4">
        <f t="shared" si="3"/>
        <v>5</v>
      </c>
      <c r="EF24" s="4">
        <f t="shared" si="4"/>
        <v>-26</v>
      </c>
      <c r="EG24" s="4">
        <f t="shared" si="5"/>
        <v>-33</v>
      </c>
      <c r="EH24" s="4">
        <f t="shared" si="6"/>
        <v>-30</v>
      </c>
    </row>
    <row r="25" spans="1:138" ht="26.25" customHeigh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(BTC)2'!AM25</f>
        <v>-6</v>
      </c>
      <c r="H25" s="36">
        <f>'Hedge 1 | (BTC)2'!S25</f>
        <v>-8</v>
      </c>
      <c r="I25" s="37">
        <f>'Hedge 1 | (BTC)2'!U25</f>
        <v>-14</v>
      </c>
      <c r="J25" s="55"/>
      <c r="K25" s="55"/>
      <c r="L25" s="35" t="str">
        <f>'Hedge 2 | (BDC)2'!B25</f>
        <v>NB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>
        <f>'Hedge 2 | (BDC)2'!AM25</f>
        <v>-3</v>
      </c>
      <c r="R25" s="36">
        <f>'Hedge 2 | (BDC)2'!S25</f>
        <v>-16</v>
      </c>
      <c r="S25" s="37">
        <f>'Hedge 2 | (BDC)2'!U25</f>
        <v>-13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(BT)2-M1'!AM25</f>
        <v>0</v>
      </c>
      <c r="AB25" s="36">
        <f>'Hedge 3 | (BT)2-M1'!S25</f>
        <v>-1</v>
      </c>
      <c r="AC25" s="37">
        <f>'Hedge 3 | (BT)2-M1'!U25</f>
        <v>8</v>
      </c>
      <c r="AD25" s="55"/>
      <c r="AE25" s="55"/>
      <c r="AF25" s="55"/>
      <c r="AG25" s="55"/>
      <c r="AH25" s="132" t="s">
        <v>7</v>
      </c>
      <c r="AI25" s="118"/>
      <c r="AJ25" s="119"/>
      <c r="AK25" s="127" t="str">
        <f ca="1">IF(AH24="","",IF(DA24="R","R",""))</f>
        <v/>
      </c>
      <c r="AL25" s="68" t="str">
        <f ca="1">IF(AH24="","",VLOOKUP(DB25,General!U:V,2,FALSE))</f>
        <v>H3</v>
      </c>
      <c r="AM25" s="69" t="str" cm="1">
        <f t="array" aca="1" ref="AM25" ca="1">IF(AH24="","",INDIRECT(DB24&amp;CQ25))</f>
        <v>B3</v>
      </c>
      <c r="AN25" s="36" t="str">
        <f t="shared" ca="1" si="12"/>
        <v>Y</v>
      </c>
      <c r="AO25" s="36">
        <f t="shared" ca="1" si="13"/>
        <v>0</v>
      </c>
      <c r="AP25" s="37">
        <f t="shared" ca="1" si="14"/>
        <v>8</v>
      </c>
      <c r="AQ25" s="55"/>
      <c r="AR25" s="55"/>
      <c r="AS25" s="55"/>
      <c r="AT25" s="35" t="str">
        <f>'Hedge 4 | (BM1C)2'!B25</f>
        <v>NB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>
        <f>'Hedge 4 | (BM1C)2'!AM25</f>
        <v>-9</v>
      </c>
      <c r="AZ25" s="36">
        <f>'Hedge 4 | (BM1C)2'!S25</f>
        <v>-26</v>
      </c>
      <c r="BA25" s="37">
        <f>'Hedge 4 | (BM1C)2'!U25</f>
        <v>-26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(BFC)2'!AM25</f>
        <v>-6</v>
      </c>
      <c r="BJ25" s="36">
        <f>'Hedge 5 | (BFC)2'!S25</f>
        <v>-28</v>
      </c>
      <c r="BK25" s="37">
        <f>'Hedge 5 | (BFC)2'!U25</f>
        <v>-28</v>
      </c>
      <c r="BL25" s="55"/>
      <c r="BM25" s="55"/>
      <c r="BN25" s="35" t="str">
        <f>'Hedge 6 | (D3BF3)2'!B25</f>
        <v>B3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Y</v>
      </c>
      <c r="BS25" s="36">
        <f>'Hedge 6 | (D3BF3)2'!AM25</f>
        <v>-6</v>
      </c>
      <c r="BT25" s="36">
        <f>'Hedge 6 | (D3BF3)2'!S25</f>
        <v>-26</v>
      </c>
      <c r="BU25" s="37">
        <f>'Hedge 6 | (D3BF3)2'!U25</f>
        <v>-27</v>
      </c>
      <c r="BV25" s="55"/>
      <c r="BW25" s="55"/>
      <c r="BX25" s="35" t="str">
        <f>'Hedge 7 | (BM1D)2'!B25</f>
        <v>B5</v>
      </c>
      <c r="BY25" s="36" t="str">
        <f>'Hedge 7 | (BM1D)2'!C25</f>
        <v/>
      </c>
      <c r="BZ25" s="36" t="str">
        <f>'Hedge 7 | (BM1D)2'!H25</f>
        <v>M1</v>
      </c>
      <c r="CA25" s="36" t="str">
        <f>'Hedge 7 | (BM1D)2'!O25</f>
        <v/>
      </c>
      <c r="CB25" s="36" t="str">
        <f>IF(AH25="","",IF('Hedge 7 | (BM1D)2'!X25="W","Y",IF('Hedge 7 | (BM1D)2'!X25="L","N","")))</f>
        <v>Y</v>
      </c>
      <c r="CC25" s="36">
        <f>'Hedge 7 | (BM1D)2'!AM25</f>
        <v>-3</v>
      </c>
      <c r="CD25" s="36">
        <f>'Hedge 7 | (BM1D)2'!S25</f>
        <v>-26</v>
      </c>
      <c r="CE25" s="37">
        <f>'Hedge 7 | (BM1D)2'!U25</f>
        <v>-23</v>
      </c>
      <c r="CF25" s="55"/>
      <c r="CG25" s="55"/>
      <c r="CH25" s="1">
        <f ca="1">IF(AN25="",0,IFERROR(VLOOKUP(AN20&amp;AN21&amp;AN22&amp;AN23&amp;AN24&amp;AN25,General!I:J,2,FALSE),0))+AO24</f>
        <v>0</v>
      </c>
      <c r="CP25" s="1" t="str">
        <f t="shared" ref="CP25" ca="1" si="41">CW24</f>
        <v>V</v>
      </c>
      <c r="CQ25" s="1">
        <v>25</v>
      </c>
      <c r="CR25" s="1" t="str">
        <f>$CP$29</f>
        <v>V</v>
      </c>
      <c r="CW25" s="1" t="str">
        <f t="shared" ref="CW25" ca="1" si="42">IF(CW26=1,CW28,IF(CW26=2,IF(CX28="",CW28,CX28),IF(CW26=3,IF(AND(CX28="",CY28=""),CW28,IF(CY28="",CX28,CY28)),IF(AND(CX28="",CY28="",CZ28=""),CW28,IF(AND(CY28="",CZ28=""),CX28,IF(CZ28="",CY28,CZ28))))))</f>
        <v>V</v>
      </c>
      <c r="DB25" s="1" t="str">
        <f ca="1">$CW$24</f>
        <v>V</v>
      </c>
      <c r="DE25" s="1" t="str">
        <f t="shared" ca="1" si="10"/>
        <v/>
      </c>
      <c r="EB25" s="17" t="str">
        <f t="shared" si="0"/>
        <v>B16</v>
      </c>
      <c r="EC25" s="75">
        <f t="shared" si="1"/>
        <v>-14</v>
      </c>
      <c r="ED25" s="4">
        <f t="shared" si="2"/>
        <v>-13</v>
      </c>
      <c r="EE25" s="4">
        <f t="shared" si="3"/>
        <v>8</v>
      </c>
      <c r="EF25" s="4">
        <f t="shared" si="4"/>
        <v>-26</v>
      </c>
      <c r="EG25" s="4">
        <f t="shared" si="5"/>
        <v>-28</v>
      </c>
      <c r="EH25" s="4">
        <f t="shared" si="6"/>
        <v>-27</v>
      </c>
    </row>
    <row r="26" spans="1:138" ht="26.25" customHeight="1">
      <c r="A26" s="1">
        <v>17</v>
      </c>
      <c r="B26" s="38" t="str">
        <f>'Hedge 1 | (BTC)2'!B26</f>
        <v>B3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(BTC)2'!AM26</f>
        <v>-7</v>
      </c>
      <c r="H26" s="25">
        <f>'Hedge 1 | (BTC)2'!S26</f>
        <v>-11</v>
      </c>
      <c r="I26" s="39">
        <f>'Hedge 1 | (BTC)2'!U26</f>
        <v>-17</v>
      </c>
      <c r="J26" s="55"/>
      <c r="K26" s="55"/>
      <c r="L26" s="38" t="str">
        <f>'Hedge 2 | (BDC)2'!B26</f>
        <v>B7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(BDC)2'!AM26</f>
        <v>-6</v>
      </c>
      <c r="R26" s="25">
        <f>'Hedge 2 | (BDC)2'!S26</f>
        <v>-23</v>
      </c>
      <c r="S26" s="39">
        <f>'Hedge 2 | (BDC)2'!U26</f>
        <v>-20</v>
      </c>
      <c r="T26" s="55"/>
      <c r="U26" s="55"/>
      <c r="V26" s="38" t="str">
        <f>'Hedge 3 | (BT)2-M1'!B26</f>
        <v>B1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-1</v>
      </c>
      <c r="AB26" s="25">
        <f>'Hedge 3 | (BT)2-M1'!S26</f>
        <v>-1</v>
      </c>
      <c r="AC26" s="39">
        <f>'Hedge 3 | (BT)2-M1'!U26</f>
        <v>7</v>
      </c>
      <c r="AD26" s="55"/>
      <c r="AE26" s="55"/>
      <c r="AF26" s="55"/>
      <c r="AG26" s="55"/>
      <c r="AH26" s="133" t="s">
        <v>6</v>
      </c>
      <c r="AI26" s="118"/>
      <c r="AJ26" s="119"/>
      <c r="AK26" s="115"/>
      <c r="AL26" s="73"/>
      <c r="AM26" s="67" t="str" cm="1">
        <f t="array" aca="1" ref="AM26" ca="1">IF(AH25="","",INDIRECT(DB25&amp;CQ26))</f>
        <v>B1</v>
      </c>
      <c r="AN26" s="25" t="str">
        <f t="shared" ca="1" si="12"/>
        <v>N</v>
      </c>
      <c r="AO26" s="25">
        <f t="shared" ca="1" si="13"/>
        <v>-1</v>
      </c>
      <c r="AP26" s="39">
        <f t="shared" ca="1" si="14"/>
        <v>7</v>
      </c>
      <c r="AQ26" s="55"/>
      <c r="AR26" s="55"/>
      <c r="AS26" s="55"/>
      <c r="AT26" s="38" t="str">
        <f>'Hedge 4 | (BM1C)2'!B26</f>
        <v>B7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(BM1C)2'!AM26</f>
        <v>-10</v>
      </c>
      <c r="AZ26" s="25">
        <f>'Hedge 4 | (BM1C)2'!S26</f>
        <v>-33</v>
      </c>
      <c r="BA26" s="39">
        <f>'Hedge 4 | (BM1C)2'!U26</f>
        <v>-33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(BFC)2'!AM26</f>
        <v>-7</v>
      </c>
      <c r="BJ26" s="25">
        <f>'Hedge 5 | (BFC)2'!S26</f>
        <v>-29</v>
      </c>
      <c r="BK26" s="39">
        <f>'Hedge 5 | (BFC)2'!U26</f>
        <v>-29</v>
      </c>
      <c r="BL26" s="55"/>
      <c r="BM26" s="55"/>
      <c r="BN26" s="38" t="str">
        <f>'Hedge 6 | (D3BF3)2'!B26</f>
        <v>B3</v>
      </c>
      <c r="BO26" s="25" t="str">
        <f>'Hedge 6 | (D3BF3)2'!C26</f>
        <v/>
      </c>
      <c r="BP26" s="25" t="str">
        <f>'Hedge 6 | (D3BF3)2'!H26</f>
        <v/>
      </c>
      <c r="BQ26" s="25" t="str">
        <f>'Hedge 6 | (D3BF3)2'!O26</f>
        <v/>
      </c>
      <c r="BR26" s="25" t="str">
        <f>IF(AH26="","",IF('Hedge 6 | (D3BF3)2'!X26="W","Y",IF('Hedge 6 | (D3BF3)2'!X26="L","N","")))</f>
        <v>N</v>
      </c>
      <c r="BS26" s="25">
        <f>'Hedge 6 | (D3BF3)2'!AM26</f>
        <v>-7</v>
      </c>
      <c r="BT26" s="25">
        <f>'Hedge 6 | (D3BF3)2'!S26</f>
        <v>-29</v>
      </c>
      <c r="BU26" s="39">
        <f>'Hedge 6 | (D3BF3)2'!U26</f>
        <v>-30</v>
      </c>
      <c r="BV26" s="55"/>
      <c r="BW26" s="55"/>
      <c r="BX26" s="38" t="str">
        <f>'Hedge 7 | (BM1D)2'!B26</f>
        <v>B10</v>
      </c>
      <c r="BY26" s="25" t="str">
        <f>'Hedge 7 | (BM1D)2'!C26</f>
        <v/>
      </c>
      <c r="BZ26" s="25" t="str">
        <f>'Hedge 7 | (BM1D)2'!H26</f>
        <v/>
      </c>
      <c r="CA26" s="25" t="str">
        <f>'Hedge 7 | (BM1D)2'!O26</f>
        <v/>
      </c>
      <c r="CB26" s="25" t="str">
        <f>IF(AH26="","",IF('Hedge 7 | (BM1D)2'!X26="W","Y",IF('Hedge 7 | (BM1D)2'!X26="L","N","")))</f>
        <v>N</v>
      </c>
      <c r="CC26" s="25">
        <f>'Hedge 7 | (BM1D)2'!AM26</f>
        <v>-4</v>
      </c>
      <c r="CD26" s="25">
        <f>'Hedge 7 | (BM1D)2'!S26</f>
        <v>-36</v>
      </c>
      <c r="CE26" s="39">
        <f>'Hedge 7 | (BM1D)2'!U26</f>
        <v>-33</v>
      </c>
      <c r="CF26" s="55"/>
      <c r="CG26" s="55"/>
      <c r="CH26" s="1">
        <f ca="1">IF(AN26="",0,IFERROR(VLOOKUP(AN21&amp;AN22&amp;AN23&amp;AN24&amp;AN25&amp;AN26,General!I:J,2,FALSE),0))+AO25</f>
        <v>-1</v>
      </c>
      <c r="CP26" s="1" t="str">
        <f t="shared" ref="CP26:CP28" ca="1" si="43">CP25</f>
        <v>V</v>
      </c>
      <c r="CQ26" s="1">
        <v>26</v>
      </c>
      <c r="CR26" s="1" t="str">
        <f>$CP$29</f>
        <v>V</v>
      </c>
      <c r="CW26" s="1">
        <f t="shared" ref="CW26" ca="1" si="44">IF(CW27=1,1,DC26)</f>
        <v>1</v>
      </c>
      <c r="DB26" s="1" t="str">
        <f ca="1">$CW$24</f>
        <v>V</v>
      </c>
      <c r="DC26" s="1">
        <f>IF(DC21=4,1,DC21+1)</f>
        <v>4</v>
      </c>
      <c r="DE26" s="1" t="str">
        <f t="shared" ca="1" si="10"/>
        <v/>
      </c>
      <c r="EB26" s="17" t="str">
        <f t="shared" si="0"/>
        <v>B17</v>
      </c>
      <c r="EC26" s="75">
        <f t="shared" si="1"/>
        <v>-17</v>
      </c>
      <c r="ED26" s="4">
        <f t="shared" si="2"/>
        <v>-20</v>
      </c>
      <c r="EE26" s="4">
        <f t="shared" si="3"/>
        <v>7</v>
      </c>
      <c r="EF26" s="4">
        <f t="shared" si="4"/>
        <v>-33</v>
      </c>
      <c r="EG26" s="4">
        <f t="shared" si="5"/>
        <v>-29</v>
      </c>
      <c r="EH26" s="4">
        <f t="shared" si="6"/>
        <v>-30</v>
      </c>
    </row>
    <row r="27" spans="1:138" ht="26.25" customHeigh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(BTC)2'!AM27</f>
        <v>-6</v>
      </c>
      <c r="H27" s="25">
        <f>'Hedge 1 | (BTC)2'!S27</f>
        <v>-4</v>
      </c>
      <c r="I27" s="39">
        <f>'Hedge 1 | (BTC)2'!U27</f>
        <v>-10</v>
      </c>
      <c r="J27" s="55"/>
      <c r="K27" s="55"/>
      <c r="L27" s="38" t="str">
        <f>'Hedge 2 | (BDC)2'!B27</f>
        <v>P2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(BDC)2'!AM27</f>
        <v>-5</v>
      </c>
      <c r="R27" s="25">
        <f>'Hedge 2 | (BDC)2'!S27</f>
        <v>-21</v>
      </c>
      <c r="S27" s="39">
        <f>'Hedge 2 | (BDC)2'!U27</f>
        <v>-18</v>
      </c>
      <c r="T27" s="55"/>
      <c r="U27" s="55"/>
      <c r="V27" s="38" t="str">
        <f>'Hedge 3 | (BT)2-M1'!B27</f>
        <v>P4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0</v>
      </c>
      <c r="AB27" s="25">
        <f>'Hedge 3 | (BT)2-M1'!S27</f>
        <v>3</v>
      </c>
      <c r="AC27" s="39">
        <f>'Hedge 3 | (BT)2-M1'!U27</f>
        <v>11</v>
      </c>
      <c r="AD27" s="55"/>
      <c r="AE27" s="55"/>
      <c r="AF27" s="55"/>
      <c r="AG27" s="55"/>
      <c r="AH27" s="133" t="s">
        <v>6</v>
      </c>
      <c r="AI27" s="118"/>
      <c r="AJ27" s="119"/>
      <c r="AK27" s="115"/>
      <c r="AL27" s="73"/>
      <c r="AM27" s="67" t="str" cm="1">
        <f t="array" aca="1" ref="AM27" ca="1">IF(AH26="","",INDIRECT(DB26&amp;CQ27))</f>
        <v>P4</v>
      </c>
      <c r="AN27" s="25" t="str">
        <f t="shared" ca="1" si="12"/>
        <v>Y</v>
      </c>
      <c r="AO27" s="25">
        <f t="shared" ca="1" si="13"/>
        <v>0</v>
      </c>
      <c r="AP27" s="39">
        <f t="shared" ca="1" si="14"/>
        <v>11</v>
      </c>
      <c r="AQ27" s="55"/>
      <c r="AR27" s="55"/>
      <c r="AS27" s="55"/>
      <c r="AT27" s="38" t="str">
        <f>'Hedge 4 | (BM1C)2'!B27</f>
        <v>P2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(BM1C)2'!AM27</f>
        <v>-9</v>
      </c>
      <c r="AZ27" s="25">
        <f>'Hedge 4 | (BM1C)2'!S27</f>
        <v>-31</v>
      </c>
      <c r="BA27" s="39">
        <f>'Hedge 4 | (BM1C)2'!U27</f>
        <v>-31</v>
      </c>
      <c r="BB27" s="55"/>
      <c r="BC27" s="55"/>
      <c r="BD27" s="38" t="str">
        <f>'Hedge 5 | (BFC)2'!B27</f>
        <v>P7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(BFC)2'!AM27</f>
        <v>-6</v>
      </c>
      <c r="BJ27" s="25">
        <f>'Hedge 5 | (BFC)2'!S27</f>
        <v>-22</v>
      </c>
      <c r="BK27" s="39">
        <f>'Hedge 5 | (BFC)2'!U27</f>
        <v>-22</v>
      </c>
      <c r="BL27" s="55"/>
      <c r="BM27" s="55"/>
      <c r="BN27" s="38" t="str">
        <f>'Hedge 6 | (D3BF3)2'!B27</f>
        <v>P5</v>
      </c>
      <c r="BO27" s="25" t="str">
        <f>'Hedge 6 | (D3BF3)2'!C27</f>
        <v/>
      </c>
      <c r="BP27" s="25" t="str">
        <f>'Hedge 6 | (D3BF3)2'!H27</f>
        <v/>
      </c>
      <c r="BQ27" s="25" t="str">
        <f>'Hedge 6 | (D3BF3)2'!O27</f>
        <v/>
      </c>
      <c r="BR27" s="25" t="str">
        <f>IF(AH27="","",IF('Hedge 6 | (D3BF3)2'!X27="W","Y",IF('Hedge 6 | (D3BF3)2'!X27="L","N","")))</f>
        <v>Y</v>
      </c>
      <c r="BS27" s="25">
        <f>'Hedge 6 | (D3BF3)2'!AM27</f>
        <v>-6</v>
      </c>
      <c r="BT27" s="25">
        <f>'Hedge 6 | (D3BF3)2'!S27</f>
        <v>-24</v>
      </c>
      <c r="BU27" s="39">
        <f>'Hedge 6 | (D3BF3)2'!U27</f>
        <v>-25</v>
      </c>
      <c r="BV27" s="55"/>
      <c r="BW27" s="55"/>
      <c r="BX27" s="38" t="str">
        <f>'Hedge 7 | (BM1D)2'!B27</f>
        <v>P1</v>
      </c>
      <c r="BY27" s="25" t="str">
        <f>'Hedge 7 | (BM1D)2'!C27</f>
        <v/>
      </c>
      <c r="BZ27" s="25" t="str">
        <f>'Hedge 7 | (BM1D)2'!H27</f>
        <v/>
      </c>
      <c r="CA27" s="25" t="str">
        <f>'Hedge 7 | (BM1D)2'!O27</f>
        <v/>
      </c>
      <c r="CB27" s="25" t="str">
        <f>IF(AH27="","",IF('Hedge 7 | (BM1D)2'!X27="W","Y",IF('Hedge 7 | (BM1D)2'!X27="L","N","")))</f>
        <v>Y</v>
      </c>
      <c r="CC27" s="25">
        <f>'Hedge 7 | (BM1D)2'!AM27</f>
        <v>-3</v>
      </c>
      <c r="CD27" s="25">
        <f>'Hedge 7 | (BM1D)2'!S27</f>
        <v>-35</v>
      </c>
      <c r="CE27" s="39">
        <f>'Hedge 7 | (BM1D)2'!U27</f>
        <v>-32</v>
      </c>
      <c r="CF27" s="55"/>
      <c r="CG27" s="55"/>
      <c r="CH27" s="1">
        <f ca="1">IF(AN27="",0,IFERROR(VLOOKUP(AN22&amp;AN23&amp;AN24&amp;AN25&amp;AN26&amp;AN27,General!I:J,2,FALSE),0))+AO26</f>
        <v>0</v>
      </c>
      <c r="CP27" s="1" t="str">
        <f t="shared" ca="1" si="43"/>
        <v>V</v>
      </c>
      <c r="CQ27" s="1">
        <v>27</v>
      </c>
      <c r="CR27" s="1" t="str">
        <f>$CP$29</f>
        <v>V</v>
      </c>
      <c r="CS27" s="1" t="str">
        <f>IFERROR(VLOOKUP(CS29,General!R:S,2,FALSE),"")</f>
        <v>Z</v>
      </c>
      <c r="CT27" s="1" t="str">
        <f>IFERROR(VLOOKUP(CT29,General!R:S,2,FALSE),"")</f>
        <v/>
      </c>
      <c r="CU27" s="1" t="str">
        <f>IFERROR(VLOOKUP(CU29,General!R:S,2,FALSE),"")</f>
        <v/>
      </c>
      <c r="CV27" s="1" t="str">
        <f>IFERROR(VLOOKUP(CV29,General!R:S,2,FALSE),"")</f>
        <v/>
      </c>
      <c r="CW27" s="1">
        <f t="shared" ref="CW27" ca="1" si="45">COUNTIF(CS28:CV28,MAX(CS28:CV28))</f>
        <v>1</v>
      </c>
      <c r="DB27" s="1" t="str">
        <f ca="1">$CW$24</f>
        <v>V</v>
      </c>
      <c r="DE27" s="1" t="str">
        <f t="shared" ca="1" si="10"/>
        <v/>
      </c>
      <c r="EB27" s="17" t="str">
        <f t="shared" si="0"/>
        <v>B18</v>
      </c>
      <c r="EC27" s="75">
        <f t="shared" si="1"/>
        <v>-10</v>
      </c>
      <c r="ED27" s="4">
        <f t="shared" si="2"/>
        <v>-18</v>
      </c>
      <c r="EE27" s="4">
        <f t="shared" si="3"/>
        <v>11</v>
      </c>
      <c r="EF27" s="4">
        <f t="shared" si="4"/>
        <v>-31</v>
      </c>
      <c r="EG27" s="4">
        <f t="shared" si="5"/>
        <v>-22</v>
      </c>
      <c r="EH27" s="4">
        <f t="shared" si="6"/>
        <v>-25</v>
      </c>
    </row>
    <row r="28" spans="1:138" ht="26.25" customHeigh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-3</v>
      </c>
      <c r="H28" s="25">
        <f>'Hedge 1 | (BTC)2'!S28</f>
        <v>1</v>
      </c>
      <c r="I28" s="39">
        <f>'Hedge 1 | (BTC)2'!U28</f>
        <v>-9</v>
      </c>
      <c r="J28" s="55"/>
      <c r="K28" s="55"/>
      <c r="L28" s="38" t="str">
        <f>'Hedge 2 | (BDC)2'!B28</f>
        <v>P1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-2</v>
      </c>
      <c r="R28" s="25">
        <f>'Hedge 2 | (BDC)2'!S28</f>
        <v>-20</v>
      </c>
      <c r="S28" s="39">
        <f>'Hedge 2 | (BDC)2'!U28</f>
        <v>-17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3</v>
      </c>
      <c r="AB28" s="25">
        <f>'Hedge 3 | (BT)2-M1'!S28</f>
        <v>1</v>
      </c>
      <c r="AC28" s="39">
        <f>'Hedge 3 | (BT)2-M1'!U28</f>
        <v>12</v>
      </c>
      <c r="AD28" s="55"/>
      <c r="AE28" s="55"/>
      <c r="AF28" s="55"/>
      <c r="AG28" s="55"/>
      <c r="AH28" s="133" t="s">
        <v>6</v>
      </c>
      <c r="AI28" s="118"/>
      <c r="AJ28" s="119"/>
      <c r="AK28" s="115"/>
      <c r="AL28" s="73"/>
      <c r="AM28" s="67" t="str" cm="1">
        <f t="array" aca="1" ref="AM28" ca="1">IF(AH27="","",INDIRECT(DB27&amp;CQ28))</f>
        <v>P1</v>
      </c>
      <c r="AN28" s="25" t="str">
        <f t="shared" ca="1" si="12"/>
        <v>Y</v>
      </c>
      <c r="AO28" s="25">
        <f t="shared" ca="1" si="13"/>
        <v>3</v>
      </c>
      <c r="AP28" s="39">
        <f t="shared" ca="1" si="14"/>
        <v>12</v>
      </c>
      <c r="AQ28" s="55"/>
      <c r="AR28" s="55"/>
      <c r="AS28" s="55"/>
      <c r="AT28" s="38" t="str">
        <f>'Hedge 4 | (BM1C)2'!B28</f>
        <v>P1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-6</v>
      </c>
      <c r="AZ28" s="25">
        <f>'Hedge 4 | (BM1C)2'!S28</f>
        <v>-30</v>
      </c>
      <c r="BA28" s="39">
        <f>'Hedge 4 | (BM1C)2'!U28</f>
        <v>-30</v>
      </c>
      <c r="BB28" s="55"/>
      <c r="BC28" s="55"/>
      <c r="BD28" s="38" t="str">
        <f>'Hedge 5 | (BFC)2'!B28</f>
        <v>P7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-3</v>
      </c>
      <c r="BJ28" s="25">
        <f>'Hedge 5 | (BFC)2'!S28</f>
        <v>-15</v>
      </c>
      <c r="BK28" s="39">
        <f>'Hedge 5 | (BFC)2'!U28</f>
        <v>-15</v>
      </c>
      <c r="BL28" s="55"/>
      <c r="BM28" s="55"/>
      <c r="BN28" s="38" t="str">
        <f>'Hedge 6 | (D3BF3)2'!B28</f>
        <v>B2</v>
      </c>
      <c r="BO28" s="25" t="str">
        <f>'Hedge 6 | (D3BF3)2'!C28</f>
        <v/>
      </c>
      <c r="BP28" s="25" t="str">
        <f>'Hedge 6 | (D3BF3)2'!H28</f>
        <v/>
      </c>
      <c r="BQ28" s="25" t="str">
        <f>'Hedge 6 | (D3BF3)2'!O28</f>
        <v/>
      </c>
      <c r="BR28" s="25" t="str">
        <f>IF(AH28="","",IF('Hedge 6 | (D3BF3)2'!X28="W","Y",IF('Hedge 6 | (D3BF3)2'!X28="L","N","")))</f>
        <v>N</v>
      </c>
      <c r="BS28" s="25">
        <f>'Hedge 6 | (D3BF3)2'!AM28</f>
        <v>-7</v>
      </c>
      <c r="BT28" s="25">
        <f>'Hedge 6 | (D3BF3)2'!S28</f>
        <v>-26</v>
      </c>
      <c r="BU28" s="39">
        <f>'Hedge 6 | (D3BF3)2'!U28</f>
        <v>-27</v>
      </c>
      <c r="BV28" s="55"/>
      <c r="BW28" s="55"/>
      <c r="BX28" s="38" t="str">
        <f>'Hedge 7 | (BM1D)2'!B28</f>
        <v>NB</v>
      </c>
      <c r="BY28" s="25" t="str">
        <f>'Hedge 7 | (BM1D)2'!C28</f>
        <v/>
      </c>
      <c r="BZ28" s="25" t="str">
        <f>'Hedge 7 | (BM1D)2'!H28</f>
        <v>D</v>
      </c>
      <c r="CA28" s="25" t="str">
        <f>'Hedge 7 | (BM1D)2'!O28</f>
        <v/>
      </c>
      <c r="CB28" s="25" t="str">
        <f>IF(AH28="","",IF('Hedge 7 | (BM1D)2'!X28="W","Y",IF('Hedge 7 | (BM1D)2'!X28="L","N","")))</f>
        <v/>
      </c>
      <c r="CC28" s="25">
        <f>'Hedge 7 | (BM1D)2'!AM28</f>
        <v>-3</v>
      </c>
      <c r="CD28" s="25">
        <f>'Hedge 7 | (BM1D)2'!S28</f>
        <v>-35</v>
      </c>
      <c r="CE28" s="39">
        <f>'Hedge 7 | (BM1D)2'!U28</f>
        <v>-32</v>
      </c>
      <c r="CF28" s="55"/>
      <c r="CG28" s="55"/>
      <c r="CH28" s="1">
        <f ca="1">IF(AN28="",0,IFERROR(VLOOKUP(AN23&amp;AN24&amp;AN25&amp;AN26&amp;AN27&amp;AN28,General!I:J,2,FALSE),0))+AO27</f>
        <v>3</v>
      </c>
      <c r="CP28" s="1" t="str">
        <f t="shared" ca="1" si="43"/>
        <v>V</v>
      </c>
      <c r="CQ28" s="1">
        <v>28</v>
      </c>
      <c r="CR28" s="1" t="str">
        <f>$CP$29</f>
        <v>V</v>
      </c>
      <c r="CS28" s="1">
        <f ca="1">IF(CS29="",-1,COUNTIF(INDIRECT(CS27&amp;CQ25):INDIRECT(CS27&amp;CQ29),"Y"))</f>
        <v>4</v>
      </c>
      <c r="CT28" s="1">
        <f ca="1">IF(CT29="",-1,COUNTIF(INDIRECT(CT27&amp;CQ25):INDIRECT(CT27&amp;CQ29),"Y"))</f>
        <v>-1</v>
      </c>
      <c r="CU28" s="1">
        <f ca="1">IF(CU29="",-1,COUNTIF(INDIRECT(CU27&amp;CQ25):INDIRECT(CU27&amp;CQ29),"Y"))</f>
        <v>-1</v>
      </c>
      <c r="CV28" s="1">
        <f ca="1">IF(CV29="",-1,COUNTIF(INDIRECT(CV27&amp;CS25):INDIRECT(CV27&amp;CQ29),"Y"))</f>
        <v>-1</v>
      </c>
      <c r="CW28" s="1" t="str" cm="1">
        <f t="array" aca="1" ref="CW28" ca="1">IFERROR(INDEX($CS$29:$CV$29,_xlfn.AGGREGATE(15,6,COLUMN($CS$29:$CV$29)-COLUMN($CR$29)/($CS$28:$CV$28=MAX($CS$28:$CV$28)),COLUMNS($CS$29:CS29))),"")</f>
        <v>V</v>
      </c>
      <c r="CX28" s="1" t="str" cm="1">
        <f t="array" aca="1" ref="CX28" ca="1">IFERROR(INDEX($CS$29:$CV$29,_xlfn.AGGREGATE(15,6,COLUMN($CS$29:$CV$29)-COLUMN($CR$29)/($CS$28:$CV$28=MAX($CS$28:$CV$28)),COLUMNS($CS$29:CT29))),"")</f>
        <v/>
      </c>
      <c r="CY28" s="1" t="str" cm="1">
        <f t="array" aca="1" ref="CY28" ca="1">IFERROR(INDEX($CS$29:$CV$29,_xlfn.AGGREGATE(15,6,COLUMN($CS$29:$CV$29)-COLUMN($CR$29)/($CS$28:$CV$28=MAX($CS$28:$CV$28)),COLUMNS($CS$29:CU29))),"")</f>
        <v/>
      </c>
      <c r="CZ28" s="1" t="str" cm="1">
        <f t="array" aca="1" ref="CZ28" ca="1">IFERROR(INDEX($CS$29:$CV$29,_xlfn.AGGREGATE(15,6,COLUMN($CS$29:$CV$29)-COLUMN($CR$29)/($CS$28:$CV$28=MAX($CS$28:$CV$28)),COLUMNS($CS$29:CV29))),"")</f>
        <v/>
      </c>
      <c r="DB28" s="1" t="str">
        <f ca="1">$CW$24</f>
        <v>V</v>
      </c>
      <c r="DE28" s="1" t="str">
        <f t="shared" ca="1" si="10"/>
        <v/>
      </c>
      <c r="EB28" s="17" t="str">
        <f t="shared" si="0"/>
        <v>B19</v>
      </c>
      <c r="EC28" s="75">
        <f t="shared" si="1"/>
        <v>-9</v>
      </c>
      <c r="ED28" s="4">
        <f t="shared" si="2"/>
        <v>-17</v>
      </c>
      <c r="EE28" s="4">
        <f t="shared" si="3"/>
        <v>12</v>
      </c>
      <c r="EF28" s="4">
        <f t="shared" si="4"/>
        <v>-30</v>
      </c>
      <c r="EG28" s="4">
        <f t="shared" si="5"/>
        <v>-15</v>
      </c>
      <c r="EH28" s="4">
        <f t="shared" si="6"/>
        <v>-27</v>
      </c>
    </row>
    <row r="29" spans="1:138" ht="26.25" customHeight="1" thickBot="1">
      <c r="A29" s="1">
        <v>20</v>
      </c>
      <c r="B29" s="40" t="str">
        <f>'Hedge 1 | (BTC)2'!B29</f>
        <v>P6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Y</v>
      </c>
      <c r="G29" s="41">
        <f>'Hedge 1 | (BTC)2'!AM29</f>
        <v>3</v>
      </c>
      <c r="H29" s="41">
        <f>'Hedge 1 | (BTC)2'!S29</f>
        <v>7</v>
      </c>
      <c r="I29" s="42">
        <f>'Hedge 1 | (BTC)2'!U29</f>
        <v>-3</v>
      </c>
      <c r="J29" s="55"/>
      <c r="K29" s="55"/>
      <c r="L29" s="40" t="str">
        <f>'Hedge 2 | (BDC)2'!B29</f>
        <v>P9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Y</v>
      </c>
      <c r="Q29" s="41">
        <f>'Hedge 2 | (BDC)2'!AM29</f>
        <v>4</v>
      </c>
      <c r="R29" s="41">
        <f>'Hedge 2 | (BDC)2'!S29</f>
        <v>-11</v>
      </c>
      <c r="S29" s="42">
        <f>'Hedge 2 | (BDC)2'!U29</f>
        <v>-8</v>
      </c>
      <c r="T29" s="55"/>
      <c r="U29" s="55"/>
      <c r="V29" s="40" t="str">
        <f>'Hedge 3 | (BT)2-M1'!B29</f>
        <v>P6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Y</v>
      </c>
      <c r="AA29" s="41">
        <f>'Hedge 3 | (BT)2-M1'!AM29</f>
        <v>9</v>
      </c>
      <c r="AB29" s="41">
        <f>'Hedge 3 | (BT)2-M1'!S29</f>
        <v>7</v>
      </c>
      <c r="AC29" s="42">
        <f>'Hedge 3 | (BT)2-M1'!U29</f>
        <v>18</v>
      </c>
      <c r="AD29" s="55"/>
      <c r="AE29" s="55"/>
      <c r="AF29" s="55"/>
      <c r="AG29" s="55"/>
      <c r="AH29" s="134" t="s">
        <v>6</v>
      </c>
      <c r="AI29" s="118"/>
      <c r="AJ29" s="119"/>
      <c r="AK29" s="116"/>
      <c r="AL29" s="74"/>
      <c r="AM29" s="70" t="str" cm="1">
        <f t="array" aca="1" ref="AM29" ca="1">IF(AH28="","",INDIRECT(DB28&amp;CQ29))</f>
        <v>P6</v>
      </c>
      <c r="AN29" s="41" t="str">
        <f t="shared" ca="1" si="12"/>
        <v>Y</v>
      </c>
      <c r="AO29" s="41">
        <f t="shared" ca="1" si="13"/>
        <v>9</v>
      </c>
      <c r="AP29" s="42">
        <f t="shared" ca="1" si="14"/>
        <v>18</v>
      </c>
      <c r="AQ29" s="55"/>
      <c r="AR29" s="55"/>
      <c r="AS29" s="55"/>
      <c r="AT29" s="40" t="str">
        <f>'Hedge 4 | (BM1C)2'!B29</f>
        <v>P9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Y</v>
      </c>
      <c r="AY29" s="41">
        <f>'Hedge 4 | (BM1C)2'!AM29</f>
        <v>0</v>
      </c>
      <c r="AZ29" s="41">
        <f>'Hedge 4 | (BM1C)2'!S29</f>
        <v>-21</v>
      </c>
      <c r="BA29" s="42">
        <f>'Hedge 4 | (BM1C)2'!U29</f>
        <v>-21</v>
      </c>
      <c r="BB29" s="55"/>
      <c r="BC29" s="55"/>
      <c r="BD29" s="40" t="str">
        <f>'Hedge 5 | (BFC)2'!B29</f>
        <v>P1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Y</v>
      </c>
      <c r="BI29" s="41">
        <f>'Hedge 5 | (BFC)2'!AM29</f>
        <v>3</v>
      </c>
      <c r="BJ29" s="41">
        <f>'Hedge 5 | (BFC)2'!S29</f>
        <v>1</v>
      </c>
      <c r="BK29" s="42">
        <f>'Hedge 5 | (BFC)2'!U29</f>
        <v>-14</v>
      </c>
      <c r="BL29" s="55"/>
      <c r="BM29" s="55"/>
      <c r="BN29" s="40" t="str">
        <f>'Hedge 6 | (D3BF3)2'!B29</f>
        <v>P6</v>
      </c>
      <c r="BO29" s="41" t="str">
        <f>'Hedge 6 | (D3BF3)2'!C29</f>
        <v/>
      </c>
      <c r="BP29" s="41" t="str">
        <f>'Hedge 6 | (D3BF3)2'!H29</f>
        <v/>
      </c>
      <c r="BQ29" s="41" t="str">
        <f>'Hedge 6 | (D3BF3)2'!O29</f>
        <v/>
      </c>
      <c r="BR29" s="41" t="str">
        <f>IF(AH29="","",IF('Hedge 6 | (D3BF3)2'!X29="W","Y",IF('Hedge 6 | (D3BF3)2'!X29="L","N","")))</f>
        <v>Y</v>
      </c>
      <c r="BS29" s="41">
        <f>'Hedge 6 | (D3BF3)2'!AM29</f>
        <v>-6</v>
      </c>
      <c r="BT29" s="41">
        <f>'Hedge 6 | (D3BF3)2'!S29</f>
        <v>-20</v>
      </c>
      <c r="BU29" s="42">
        <f>'Hedge 6 | (D3BF3)2'!U29</f>
        <v>-21</v>
      </c>
      <c r="BV29" s="55"/>
      <c r="BW29" s="55"/>
      <c r="BX29" s="40" t="str">
        <f>'Hedge 7 | (BM1D)2'!B29</f>
        <v>P9</v>
      </c>
      <c r="BY29" s="41" t="str">
        <f>'Hedge 7 | (BM1D)2'!C29</f>
        <v/>
      </c>
      <c r="BZ29" s="41" t="str">
        <f>'Hedge 7 | (BM1D)2'!H29</f>
        <v/>
      </c>
      <c r="CA29" s="41" t="str">
        <f>'Hedge 7 | (BM1D)2'!O29</f>
        <v/>
      </c>
      <c r="CB29" s="41" t="str">
        <f>IF(AH29="","",IF('Hedge 7 | (BM1D)2'!X29="W","Y",IF('Hedge 7 | (BM1D)2'!X29="L","N","")))</f>
        <v>Y</v>
      </c>
      <c r="CC29" s="41">
        <f>'Hedge 7 | (BM1D)2'!AM29</f>
        <v>0</v>
      </c>
      <c r="CD29" s="41">
        <f>'Hedge 7 | (BM1D)2'!S29</f>
        <v>-26</v>
      </c>
      <c r="CE29" s="42">
        <f>'Hedge 7 | (BM1D)2'!U29</f>
        <v>-23</v>
      </c>
      <c r="CF29" s="55"/>
      <c r="CG29" s="55"/>
      <c r="CH29" s="1">
        <f ca="1">IF(AN29="",0,IFERROR(VLOOKUP(AN24&amp;AN25&amp;AN26&amp;AN27&amp;AN28&amp;AN29,General!I:J,2,FALSE),0))+AO28</f>
        <v>9</v>
      </c>
      <c r="CI29" s="1">
        <f t="shared" ref="CI29" si="46">I29</f>
        <v>-3</v>
      </c>
      <c r="CJ29" s="1">
        <f t="shared" ref="CJ29" si="47">S29</f>
        <v>-8</v>
      </c>
      <c r="CK29" s="1">
        <f t="shared" ref="CK29" si="48">AC29</f>
        <v>18</v>
      </c>
      <c r="CL29" s="1">
        <f t="shared" ref="CL29" si="49">BA29</f>
        <v>-21</v>
      </c>
      <c r="CM29" s="1">
        <f t="shared" ref="CM29" si="50">BK29</f>
        <v>-14</v>
      </c>
      <c r="CN29" s="1">
        <f t="shared" ref="CN29" si="51">BU29</f>
        <v>-21</v>
      </c>
      <c r="CO29" s="1">
        <f t="shared" ref="CO29" si="52">CE29</f>
        <v>-23</v>
      </c>
      <c r="CP29" s="1" t="str">
        <f t="shared" ref="CP29" si="53">IF(AH29="","",INDEX($CI$4:$CO$4,MATCH(MAX(CI29:CO29),CI29:CO29,0)))</f>
        <v>V</v>
      </c>
      <c r="CQ29" s="1">
        <v>29</v>
      </c>
      <c r="CR29" s="1" t="str">
        <f>$CP$29</f>
        <v>V</v>
      </c>
      <c r="CS29" s="1" t="str" cm="1">
        <f t="array" ref="CS29">IFERROR(INDEX($CI$4:$CO$4,_xlfn.AGGREGATE(15,6,COLUMN($CI$4:$CO$4)-COLUMN($CH$1)/($CI$29:$CO$29=MAX($CI$29:$CO$29)),COLUMNS($CI$4:CI4))),"")</f>
        <v>V</v>
      </c>
      <c r="CT29" s="1" t="str" cm="1">
        <f t="array" ref="CT29">IFERROR(INDEX($CI$4:$CO$4,_xlfn.AGGREGATE(15,6,COLUMN($CI$4:$CO$4)-COLUMN($CH$1)/($CI$29:$CO$29=MAX($CI$29:$CO$29)),COLUMNS($CI$4:CJ4))),"")</f>
        <v/>
      </c>
      <c r="CU29" s="1" t="str" cm="1">
        <f t="array" ref="CU29">IFERROR(INDEX($CI$4:$CO$4,_xlfn.AGGREGATE(15,6,COLUMN($CI$4:$CO$4)-COLUMN($CH$1)/($CI$29:$CO$29=MAX($CI$29:$CO$29)),COLUMNS($CI$4:CK4))),"")</f>
        <v/>
      </c>
      <c r="CV29" s="1" t="str" cm="1">
        <f t="array" ref="CV29">IFERROR(INDEX($CI$4:$CO$4,_xlfn.AGGREGATE(15,6,COLUMN($CI$4:$CO$4)-COLUMN($CH$1)/($CI$29:$CO$29=MAX($CI$29:$CO$29)),COLUMNS($CI$4:CL4))),"")</f>
        <v/>
      </c>
      <c r="CW29" s="66" t="str">
        <f t="shared" ref="CW29" ca="1" si="54">IF(CX28="",CW28,CW25)</f>
        <v>V</v>
      </c>
      <c r="DA29" s="1" t="str">
        <f ca="1">IF(CW26&gt;1,"R","N")</f>
        <v>N</v>
      </c>
      <c r="DB29" s="1" t="str">
        <f ca="1">CW29</f>
        <v>V</v>
      </c>
      <c r="DE29" s="1" t="str">
        <f t="shared" ca="1" si="10"/>
        <v/>
      </c>
      <c r="EB29" s="17" t="str">
        <f t="shared" si="0"/>
        <v>B20</v>
      </c>
      <c r="EC29" s="75">
        <f t="shared" si="1"/>
        <v>-3</v>
      </c>
      <c r="ED29" s="4">
        <f t="shared" si="2"/>
        <v>-8</v>
      </c>
      <c r="EE29" s="4">
        <f t="shared" si="3"/>
        <v>18</v>
      </c>
      <c r="EF29" s="4">
        <f t="shared" si="4"/>
        <v>-21</v>
      </c>
      <c r="EG29" s="4">
        <f t="shared" si="5"/>
        <v>-14</v>
      </c>
      <c r="EH29" s="4">
        <f t="shared" si="6"/>
        <v>-21</v>
      </c>
    </row>
    <row r="30" spans="1:138" ht="26.25" customHeight="1">
      <c r="A30" s="1">
        <v>21</v>
      </c>
      <c r="B30" s="35" t="str">
        <f>'Hedge 1 | (BTC)2'!B30</f>
        <v>P1</v>
      </c>
      <c r="C30" s="36" t="str">
        <f>'Hedge 1 | (BTC)2'!C30</f>
        <v/>
      </c>
      <c r="D30" s="36" t="str">
        <f>'Hedge 1 | (BTC)2'!H30</f>
        <v>C</v>
      </c>
      <c r="E30" s="36" t="str">
        <f>'Hedge 1 | (BTC)2'!O30</f>
        <v/>
      </c>
      <c r="F30" s="36" t="str">
        <f>IF(AH30="","",IF('Hedge 1 | (BTC)2'!X30="W","Y",IF('Hedge 1 | (BTC)2'!X30="L","N","")))</f>
        <v>Y</v>
      </c>
      <c r="G30" s="36">
        <f>'Hedge 1 | (BTC)2'!AM30</f>
        <v>3</v>
      </c>
      <c r="H30" s="36">
        <f>'Hedge 1 | (BTC)2'!S30</f>
        <v>1</v>
      </c>
      <c r="I30" s="37">
        <f>'Hedge 1 | (BTC)2'!U30</f>
        <v>-2</v>
      </c>
      <c r="J30" s="55"/>
      <c r="K30" s="55"/>
      <c r="L30" s="35" t="str">
        <f>'Hedge 2 | (BDC)2'!B30</f>
        <v>P3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>Y</v>
      </c>
      <c r="Q30" s="36">
        <f>'Hedge 2 | (BDC)2'!AM30</f>
        <v>10</v>
      </c>
      <c r="R30" s="36">
        <f>'Hedge 2 | (BDC)2'!S30</f>
        <v>3</v>
      </c>
      <c r="S30" s="37">
        <f>'Hedge 2 | (BDC)2'!U30</f>
        <v>-5</v>
      </c>
      <c r="T30" s="55"/>
      <c r="U30" s="55"/>
      <c r="V30" s="35" t="str">
        <f>'Hedge 3 | (BT)2-M1'!B30</f>
        <v>P1</v>
      </c>
      <c r="W30" s="36" t="str">
        <f>'Hedge 3 | (BT)2-M1'!C30</f>
        <v/>
      </c>
      <c r="X30" s="36" t="str">
        <f>'Hedge 3 | (BT)2-M1'!H30</f>
        <v>C</v>
      </c>
      <c r="Y30" s="36" t="str">
        <f>'Hedge 3 | (BT)2-M1'!O30</f>
        <v/>
      </c>
      <c r="Z30" s="36" t="str">
        <f>IF(AH30="","",IF('Hedge 3 | (BT)2-M1'!X30="W","Y",IF('Hedge 3 | (BT)2-M1'!X30="L","N","")))</f>
        <v>Y</v>
      </c>
      <c r="AA30" s="36">
        <f>'Hedge 3 | (BT)2-M1'!AM30</f>
        <v>9</v>
      </c>
      <c r="AB30" s="36">
        <f>'Hedge 3 | (BT)2-M1'!S30</f>
        <v>1</v>
      </c>
      <c r="AC30" s="37">
        <f>'Hedge 3 | (BT)2-M1'!U30</f>
        <v>19</v>
      </c>
      <c r="AD30" s="55"/>
      <c r="AE30" s="55"/>
      <c r="AF30" s="55"/>
      <c r="AG30" s="55"/>
      <c r="AH30" s="132" t="s">
        <v>6</v>
      </c>
      <c r="AI30" s="118"/>
      <c r="AJ30" s="119"/>
      <c r="AK30" s="127" t="str">
        <f ca="1">IF(AH29="","",IF(DA29="R","R",""))</f>
        <v/>
      </c>
      <c r="AL30" s="68" t="str">
        <f ca="1">IF(AH29="","",VLOOKUP(DB30,General!U:V,2,FALSE))</f>
        <v>H3</v>
      </c>
      <c r="AM30" s="69" t="str" cm="1">
        <f t="array" aca="1" ref="AM30" ca="1">IF(AH29="","",INDIRECT(DB29&amp;CQ30))</f>
        <v>P1</v>
      </c>
      <c r="AN30" s="36" t="str">
        <f t="shared" ca="1" si="12"/>
        <v>Y</v>
      </c>
      <c r="AO30" s="36">
        <f t="shared" ca="1" si="13"/>
        <v>9</v>
      </c>
      <c r="AP30" s="37">
        <f t="shared" ca="1" si="14"/>
        <v>19</v>
      </c>
      <c r="AQ30" s="55"/>
      <c r="AR30" s="55"/>
      <c r="AS30" s="55"/>
      <c r="AT30" s="35" t="str">
        <f>'Hedge 4 | (BM1C)2'!B30</f>
        <v>P10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>Y</v>
      </c>
      <c r="AY30" s="36">
        <f>'Hedge 4 | (BM1C)2'!AM30</f>
        <v>6</v>
      </c>
      <c r="AZ30" s="36">
        <f>'Hedge 4 | (BM1C)2'!S30</f>
        <v>-11</v>
      </c>
      <c r="BA30" s="37">
        <f>'Hedge 4 | (BM1C)2'!U30</f>
        <v>-11</v>
      </c>
      <c r="BB30" s="55"/>
      <c r="BC30" s="55"/>
      <c r="BD30" s="35" t="str">
        <f>'Hedge 5 | (BFC)2'!B30</f>
        <v>P6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>Y</v>
      </c>
      <c r="BI30" s="36">
        <f>'Hedge 5 | (BFC)2'!AM30</f>
        <v>3</v>
      </c>
      <c r="BJ30" s="36">
        <f>'Hedge 5 | (BFC)2'!S30</f>
        <v>7</v>
      </c>
      <c r="BK30" s="37">
        <f>'Hedge 5 | (BFC)2'!U30</f>
        <v>-8</v>
      </c>
      <c r="BL30" s="55"/>
      <c r="BM30" s="55"/>
      <c r="BN30" s="35" t="str">
        <f>'Hedge 6 | (D3BF3)2'!B30</f>
        <v>P9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>D3</v>
      </c>
      <c r="BR30" s="36" t="str">
        <f>IF(AH30="","",IF('Hedge 6 | (D3BF3)2'!X30="W","Y",IF('Hedge 6 | (D3BF3)2'!X30="L","N","")))</f>
        <v>Y</v>
      </c>
      <c r="BS30" s="36">
        <f>'Hedge 6 | (D3BF3)2'!AM30</f>
        <v>-3</v>
      </c>
      <c r="BT30" s="36">
        <f>'Hedge 6 | (D3BF3)2'!S30</f>
        <v>-11</v>
      </c>
      <c r="BU30" s="37">
        <f>'Hedge 6 | (D3BF3)2'!U30</f>
        <v>-12</v>
      </c>
      <c r="BV30" s="55"/>
      <c r="BW30" s="55"/>
      <c r="BX30" s="35" t="str">
        <f>'Hedge 7 | (BM1D)2'!B30</f>
        <v>P8</v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>Y</v>
      </c>
      <c r="CC30" s="36">
        <f>'Hedge 7 | (BM1D)2'!AM30</f>
        <v>6</v>
      </c>
      <c r="CD30" s="36">
        <f>'Hedge 7 | (BM1D)2'!S30</f>
        <v>-18</v>
      </c>
      <c r="CE30" s="37">
        <f>'Hedge 7 | (BM1D)2'!U30</f>
        <v>-15</v>
      </c>
      <c r="CF30" s="55"/>
      <c r="CG30" s="55"/>
      <c r="CH30" s="1">
        <f ca="1">IF(AN30="",0,IFERROR(VLOOKUP(AN25&amp;AN26&amp;AN27&amp;AN28&amp;AN29&amp;AN30,General!I:J,2,FALSE),0))+AO29</f>
        <v>9</v>
      </c>
      <c r="CP30" s="1" t="str">
        <f t="shared" ref="CP30" ca="1" si="55">CW29</f>
        <v>V</v>
      </c>
      <c r="CQ30" s="1">
        <v>30</v>
      </c>
      <c r="CR30" s="1" t="str">
        <f>$CP$34</f>
        <v>V</v>
      </c>
      <c r="CW30" s="1" t="str">
        <f t="shared" ref="CW30" ca="1" si="56">IF(CW31=1,CW33,IF(CW31=2,IF(CX33="",CW33,CX33),IF(CW31=3,IF(AND(CX33="",CY33=""),CW33,IF(CY33="",CX33,CY33)),IF(AND(CX33="",CY33="",CZ33=""),CW33,IF(AND(CY33="",CZ33=""),CX33,IF(CZ33="",CY33,CZ33))))))</f>
        <v>V</v>
      </c>
      <c r="DB30" s="1" t="str">
        <f ca="1">$CW$29</f>
        <v>V</v>
      </c>
      <c r="DE30" s="1" t="str">
        <f t="shared" ca="1" si="10"/>
        <v/>
      </c>
      <c r="EB30" s="17" t="str">
        <f t="shared" si="0"/>
        <v>B21</v>
      </c>
      <c r="EC30" s="75">
        <f t="shared" si="1"/>
        <v>-2</v>
      </c>
      <c r="ED30" s="4">
        <f t="shared" si="2"/>
        <v>-5</v>
      </c>
      <c r="EE30" s="4">
        <f t="shared" si="3"/>
        <v>19</v>
      </c>
      <c r="EF30" s="4">
        <f t="shared" si="4"/>
        <v>-11</v>
      </c>
      <c r="EG30" s="4">
        <f t="shared" si="5"/>
        <v>-8</v>
      </c>
      <c r="EH30" s="4">
        <f t="shared" si="6"/>
        <v>-12</v>
      </c>
    </row>
    <row r="31" spans="1:138" ht="26.25" customHeight="1">
      <c r="A31" s="1">
        <v>22</v>
      </c>
      <c r="B31" s="38" t="str">
        <f>'Hedge 1 | (BTC)2'!B31</f>
        <v>P6</v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>N</v>
      </c>
      <c r="G31" s="25">
        <f>'Hedge 1 | (BTC)2'!AM31</f>
        <v>2</v>
      </c>
      <c r="H31" s="25">
        <f>'Hedge 1 | (BTC)2'!S31</f>
        <v>-5</v>
      </c>
      <c r="I31" s="39">
        <f>'Hedge 1 | (BTC)2'!U31</f>
        <v>-8</v>
      </c>
      <c r="J31" s="55"/>
      <c r="K31" s="55"/>
      <c r="L31" s="38" t="str">
        <f>'Hedge 2 | (BDC)2'!B31</f>
        <v>P12</v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>N</v>
      </c>
      <c r="Q31" s="25">
        <f>'Hedge 2 | (BDC)2'!AM31</f>
        <v>9</v>
      </c>
      <c r="R31" s="25">
        <f>'Hedge 2 | (BDC)2'!S31</f>
        <v>-9</v>
      </c>
      <c r="S31" s="39">
        <f>'Hedge 2 | (BDC)2'!U31</f>
        <v>-17</v>
      </c>
      <c r="T31" s="55"/>
      <c r="U31" s="55"/>
      <c r="V31" s="38" t="str">
        <f>'Hedge 3 | (BT)2-M1'!B31</f>
        <v>P6</v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>N</v>
      </c>
      <c r="AA31" s="25">
        <f>'Hedge 3 | (BT)2-M1'!AM31</f>
        <v>8</v>
      </c>
      <c r="AB31" s="25">
        <f>'Hedge 3 | (BT)2-M1'!S31</f>
        <v>-5</v>
      </c>
      <c r="AC31" s="39">
        <f>'Hedge 3 | (BT)2-M1'!U31</f>
        <v>13</v>
      </c>
      <c r="AD31" s="55"/>
      <c r="AE31" s="55"/>
      <c r="AF31" s="55"/>
      <c r="AG31" s="55"/>
      <c r="AH31" s="133" t="s">
        <v>7</v>
      </c>
      <c r="AI31" s="118"/>
      <c r="AJ31" s="119"/>
      <c r="AK31" s="115"/>
      <c r="AL31" s="73"/>
      <c r="AM31" s="67" t="str" cm="1">
        <f t="array" aca="1" ref="AM31" ca="1">IF(AH30="","",INDIRECT(DB30&amp;CQ31))</f>
        <v>P6</v>
      </c>
      <c r="AN31" s="25" t="str">
        <f t="shared" ca="1" si="12"/>
        <v>N</v>
      </c>
      <c r="AO31" s="25">
        <f t="shared" ca="1" si="13"/>
        <v>8</v>
      </c>
      <c r="AP31" s="39">
        <f t="shared" ca="1" si="14"/>
        <v>13</v>
      </c>
      <c r="AQ31" s="55"/>
      <c r="AR31" s="55"/>
      <c r="AS31" s="55"/>
      <c r="AT31" s="38" t="str">
        <f>'Hedge 4 | (BM1C)2'!B31</f>
        <v>P3</v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>N</v>
      </c>
      <c r="AY31" s="25">
        <f>'Hedge 4 | (BM1C)2'!AM31</f>
        <v>5</v>
      </c>
      <c r="AZ31" s="25">
        <f>'Hedge 4 | (BM1C)2'!S31</f>
        <v>-3</v>
      </c>
      <c r="BA31" s="39">
        <f>'Hedge 4 | (BM1C)2'!U31</f>
        <v>-14</v>
      </c>
      <c r="BB31" s="55"/>
      <c r="BC31" s="55"/>
      <c r="BD31" s="38" t="str">
        <f>'Hedge 5 | (BFC)2'!B31</f>
        <v>P1</v>
      </c>
      <c r="BE31" s="25" t="str">
        <f>'Hedge 5 | (BFC)2'!C31</f>
        <v/>
      </c>
      <c r="BF31" s="25" t="str">
        <f>'Hedge 5 | (BFC)2'!H31</f>
        <v>C</v>
      </c>
      <c r="BG31" s="25" t="str">
        <f>'Hedge 5 | (BFC)2'!O31</f>
        <v/>
      </c>
      <c r="BH31" s="25" t="str">
        <f>IF(AH31="","",IF('Hedge 5 | (BFC)2'!X31="W","Y",IF('Hedge 5 | (BFC)2'!X31="L","N","")))</f>
        <v>N</v>
      </c>
      <c r="BI31" s="25">
        <f>'Hedge 5 | (BFC)2'!AM31</f>
        <v>2</v>
      </c>
      <c r="BJ31" s="25">
        <f>'Hedge 5 | (BFC)2'!S31</f>
        <v>-1</v>
      </c>
      <c r="BK31" s="39">
        <f>'Hedge 5 | (BFC)2'!U31</f>
        <v>-9</v>
      </c>
      <c r="BL31" s="55"/>
      <c r="BM31" s="55"/>
      <c r="BN31" s="38" t="str">
        <f>'Hedge 6 | (D3BF3)2'!B31</f>
        <v>P3</v>
      </c>
      <c r="BO31" s="25" t="str">
        <f>'Hedge 6 | (D3BF3)2'!C31</f>
        <v/>
      </c>
      <c r="BP31" s="25" t="str">
        <f>'Hedge 6 | (D3BF3)2'!H31</f>
        <v/>
      </c>
      <c r="BQ31" s="25" t="str">
        <f>'Hedge 6 | (D3BF3)2'!O31</f>
        <v/>
      </c>
      <c r="BR31" s="25" t="str">
        <f>IF(AH31="","",IF('Hedge 6 | (D3BF3)2'!X31="W","Y",IF('Hedge 6 | (D3BF3)2'!X31="L","N","")))</f>
        <v>N</v>
      </c>
      <c r="BS31" s="25">
        <f>'Hedge 6 | (D3BF3)2'!AM31</f>
        <v>-4</v>
      </c>
      <c r="BT31" s="25">
        <f>'Hedge 6 | (D3BF3)2'!S31</f>
        <v>-3</v>
      </c>
      <c r="BU31" s="39">
        <f>'Hedge 6 | (D3BF3)2'!U31</f>
        <v>-15</v>
      </c>
      <c r="BV31" s="55"/>
      <c r="BW31" s="55"/>
      <c r="BX31" s="38" t="str">
        <f>'Hedge 7 | (BM1D)2'!B31</f>
        <v>P11</v>
      </c>
      <c r="BY31" s="25" t="str">
        <f>'Hedge 7 | (BM1D)2'!C31</f>
        <v/>
      </c>
      <c r="BZ31" s="25" t="str">
        <f>'Hedge 7 | (BM1D)2'!H31</f>
        <v/>
      </c>
      <c r="CA31" s="25" t="str">
        <f>'Hedge 7 | (BM1D)2'!O31</f>
        <v/>
      </c>
      <c r="CB31" s="25" t="str">
        <f>IF(AH31="","",IF('Hedge 7 | (BM1D)2'!X31="W","Y",IF('Hedge 7 | (BM1D)2'!X31="L","N","")))</f>
        <v>N</v>
      </c>
      <c r="CC31" s="25">
        <f>'Hedge 7 | (BM1D)2'!AM31</f>
        <v>5</v>
      </c>
      <c r="CD31" s="25">
        <f>'Hedge 7 | (BM1D)2'!S31</f>
        <v>-29</v>
      </c>
      <c r="CE31" s="39">
        <f>'Hedge 7 | (BM1D)2'!U31</f>
        <v>-26</v>
      </c>
      <c r="CF31" s="55" t="str">
        <f ca="1">AN26&amp;AN27&amp;AN28&amp;AN29&amp;AN30&amp;AN31</f>
        <v>NYYYYN</v>
      </c>
      <c r="CG31" s="55"/>
      <c r="CH31" s="1">
        <f ca="1">IF(AN31="",0,IFERROR(VLOOKUP(AN26&amp;AN27&amp;AN28&amp;AN29&amp;AN30&amp;AN31,General!I:J,2,FALSE),0))+AO30</f>
        <v>8</v>
      </c>
      <c r="CP31" s="1" t="str">
        <f t="shared" ref="CP31:CP33" ca="1" si="57">CP30</f>
        <v>V</v>
      </c>
      <c r="CQ31" s="1">
        <v>31</v>
      </c>
      <c r="CR31" s="1" t="str">
        <f>$CP$34</f>
        <v>V</v>
      </c>
      <c r="CW31" s="1">
        <f t="shared" ref="CW31" ca="1" si="58">IF(CW32=1,1,DC31)</f>
        <v>1</v>
      </c>
      <c r="DB31" s="1" t="str">
        <f ca="1">$CW$29</f>
        <v>V</v>
      </c>
      <c r="DC31" s="1">
        <f>IF(DC26=4,1,DC26+1)</f>
        <v>1</v>
      </c>
      <c r="DE31" s="1" t="str">
        <f t="shared" ca="1" si="10"/>
        <v/>
      </c>
      <c r="EB31" s="17" t="str">
        <f t="shared" si="0"/>
        <v>B22</v>
      </c>
      <c r="EC31" s="75">
        <f t="shared" si="1"/>
        <v>-8</v>
      </c>
      <c r="ED31" s="4">
        <f t="shared" si="2"/>
        <v>-17</v>
      </c>
      <c r="EE31" s="4">
        <f t="shared" si="3"/>
        <v>13</v>
      </c>
      <c r="EF31" s="4">
        <f t="shared" si="4"/>
        <v>-14</v>
      </c>
      <c r="EG31" s="4">
        <f t="shared" si="5"/>
        <v>-9</v>
      </c>
      <c r="EH31" s="4">
        <f t="shared" si="6"/>
        <v>-15</v>
      </c>
    </row>
    <row r="32" spans="1:138" ht="26.25" customHeight="1">
      <c r="A32" s="1">
        <v>23</v>
      </c>
      <c r="B32" s="38" t="str">
        <f>'Hedge 1 | (BTC)2'!B32</f>
        <v>B3</v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>Y</v>
      </c>
      <c r="G32" s="25">
        <f>'Hedge 1 | (BTC)2'!AM32</f>
        <v>3</v>
      </c>
      <c r="H32" s="25">
        <f>'Hedge 1 | (BTC)2'!S32</f>
        <v>-2</v>
      </c>
      <c r="I32" s="39">
        <f>'Hedge 1 | (BTC)2'!U32</f>
        <v>-5</v>
      </c>
      <c r="J32" s="55"/>
      <c r="K32" s="55"/>
      <c r="L32" s="38" t="str">
        <f>'Hedge 2 | (BDC)2'!B32</f>
        <v>B2</v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>Y</v>
      </c>
      <c r="Q32" s="25">
        <f>'Hedge 2 | (BDC)2'!AM32</f>
        <v>10</v>
      </c>
      <c r="R32" s="25">
        <f>'Hedge 2 | (BDC)2'!S32</f>
        <v>-7</v>
      </c>
      <c r="S32" s="39">
        <f>'Hedge 2 | (BDC)2'!U32</f>
        <v>-15</v>
      </c>
      <c r="T32" s="55"/>
      <c r="U32" s="55"/>
      <c r="V32" s="38" t="str">
        <f>'Hedge 3 | (BT)2-M1'!B32</f>
        <v>P1</v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>N</v>
      </c>
      <c r="AA32" s="25">
        <f>'Hedge 3 | (BT)2-M1'!AM32</f>
        <v>5</v>
      </c>
      <c r="AB32" s="25">
        <f>'Hedge 3 | (BT)2-M1'!S32</f>
        <v>-6</v>
      </c>
      <c r="AC32" s="39">
        <f>'Hedge 3 | (BT)2-M1'!U32</f>
        <v>12</v>
      </c>
      <c r="AD32" s="55"/>
      <c r="AE32" s="55"/>
      <c r="AF32" s="55"/>
      <c r="AG32" s="55"/>
      <c r="AH32" s="133" t="s">
        <v>7</v>
      </c>
      <c r="AI32" s="118"/>
      <c r="AJ32" s="119"/>
      <c r="AK32" s="115"/>
      <c r="AL32" s="73"/>
      <c r="AM32" s="67" t="str" cm="1">
        <f t="array" aca="1" ref="AM32" ca="1">IF(AH31="","",INDIRECT(DB31&amp;CQ32))</f>
        <v>P1</v>
      </c>
      <c r="AN32" s="25" t="str">
        <f t="shared" ca="1" si="12"/>
        <v>N</v>
      </c>
      <c r="AO32" s="25">
        <f t="shared" ca="1" si="13"/>
        <v>5</v>
      </c>
      <c r="AP32" s="39">
        <f t="shared" ca="1" si="14"/>
        <v>12</v>
      </c>
      <c r="AQ32" s="55"/>
      <c r="AR32" s="55"/>
      <c r="AS32" s="55"/>
      <c r="AT32" s="38" t="str">
        <f>'Hedge 4 | (BM1C)2'!B32</f>
        <v>B2</v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>Y</v>
      </c>
      <c r="AY32" s="25">
        <f>'Hedge 4 | (BM1C)2'!AM32</f>
        <v>6</v>
      </c>
      <c r="AZ32" s="25">
        <f>'Hedge 4 | (BM1C)2'!S32</f>
        <v>-1</v>
      </c>
      <c r="BA32" s="39">
        <f>'Hedge 4 | (BM1C)2'!U32</f>
        <v>-12</v>
      </c>
      <c r="BB32" s="55"/>
      <c r="BC32" s="55"/>
      <c r="BD32" s="38" t="str">
        <f>'Hedge 5 | (BFC)2'!B32</f>
        <v>NB</v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>
        <f>'Hedge 5 | (BFC)2'!AM32</f>
        <v>2</v>
      </c>
      <c r="BJ32" s="25">
        <f>'Hedge 5 | (BFC)2'!S32</f>
        <v>-1</v>
      </c>
      <c r="BK32" s="39">
        <f>'Hedge 5 | (BFC)2'!U32</f>
        <v>-9</v>
      </c>
      <c r="BL32" s="55"/>
      <c r="BM32" s="55"/>
      <c r="BN32" s="38" t="str">
        <f>'Hedge 6 | (D3BF3)2'!B32</f>
        <v>B2</v>
      </c>
      <c r="BO32" s="25" t="str">
        <f>'Hedge 6 | (D3BF3)2'!C32</f>
        <v/>
      </c>
      <c r="BP32" s="25" t="str">
        <f>'Hedge 6 | (D3BF3)2'!H32</f>
        <v/>
      </c>
      <c r="BQ32" s="25" t="str">
        <f>'Hedge 6 | (D3BF3)2'!O32</f>
        <v/>
      </c>
      <c r="BR32" s="25" t="str">
        <f>IF(AH32="","",IF('Hedge 6 | (D3BF3)2'!X32="W","Y",IF('Hedge 6 | (D3BF3)2'!X32="L","N","")))</f>
        <v>Y</v>
      </c>
      <c r="BS32" s="25">
        <f>'Hedge 6 | (D3BF3)2'!AM32</f>
        <v>-3</v>
      </c>
      <c r="BT32" s="25">
        <f>'Hedge 6 | (D3BF3)2'!S32</f>
        <v>-1</v>
      </c>
      <c r="BU32" s="39">
        <f>'Hedge 6 | (D3BF3)2'!U32</f>
        <v>-13</v>
      </c>
      <c r="BV32" s="55"/>
      <c r="BW32" s="55"/>
      <c r="BX32" s="38" t="str">
        <f>'Hedge 7 | (BM1D)2'!B32</f>
        <v>B2</v>
      </c>
      <c r="BY32" s="25" t="str">
        <f>'Hedge 7 | (BM1D)2'!C32</f>
        <v/>
      </c>
      <c r="BZ32" s="25" t="str">
        <f>'Hedge 7 | (BM1D)2'!H32</f>
        <v/>
      </c>
      <c r="CA32" s="25" t="str">
        <f>'Hedge 7 | (BM1D)2'!O32</f>
        <v/>
      </c>
      <c r="CB32" s="25" t="str">
        <f>IF(AH32="","",IF('Hedge 7 | (BM1D)2'!X32="W","Y",IF('Hedge 7 | (BM1D)2'!X32="L","N","")))</f>
        <v>Y</v>
      </c>
      <c r="CC32" s="25">
        <f>'Hedge 7 | (BM1D)2'!AM32</f>
        <v>6</v>
      </c>
      <c r="CD32" s="25">
        <f>'Hedge 7 | (BM1D)2'!S32</f>
        <v>-27</v>
      </c>
      <c r="CE32" s="39">
        <f>'Hedge 7 | (BM1D)2'!U32</f>
        <v>-24</v>
      </c>
      <c r="CF32" s="55" t="str">
        <f ca="1">AN27&amp;AN28&amp;AN29&amp;AN30&amp;AN31&amp;AN32</f>
        <v>YYYYNN</v>
      </c>
      <c r="CG32" s="55"/>
      <c r="CH32" s="1">
        <f ca="1">IF(AN32="",0,IFERROR(VLOOKUP(AN27&amp;AN28&amp;AN29&amp;AN30&amp;AN31&amp;AN32,General!I:J,2,FALSE),0))+AO31</f>
        <v>5</v>
      </c>
      <c r="CP32" s="1" t="str">
        <f t="shared" ca="1" si="57"/>
        <v>V</v>
      </c>
      <c r="CQ32" s="1">
        <v>32</v>
      </c>
      <c r="CR32" s="1" t="str">
        <f>$CP$34</f>
        <v>V</v>
      </c>
      <c r="CS32" s="1" t="str">
        <f>IFERROR(VLOOKUP(CS34,General!R:S,2,FALSE),"")</f>
        <v>Z</v>
      </c>
      <c r="CT32" s="1" t="str">
        <f>IFERROR(VLOOKUP(CT34,General!R:S,2,FALSE),"")</f>
        <v/>
      </c>
      <c r="CU32" s="1" t="str">
        <f>IFERROR(VLOOKUP(CU34,General!R:S,2,FALSE),"")</f>
        <v/>
      </c>
      <c r="CV32" s="1" t="str">
        <f>IFERROR(VLOOKUP(CV34,General!R:S,2,FALSE),"")</f>
        <v/>
      </c>
      <c r="CW32" s="1">
        <f t="shared" ref="CW32" ca="1" si="59">COUNTIF(CS33:CV33,MAX(CS33:CV33))</f>
        <v>1</v>
      </c>
      <c r="DB32" s="1" t="str">
        <f ca="1">$CW$29</f>
        <v>V</v>
      </c>
      <c r="DE32" s="1" t="str">
        <f t="shared" ca="1" si="10"/>
        <v/>
      </c>
      <c r="EB32" s="17" t="str">
        <f t="shared" si="0"/>
        <v>B23</v>
      </c>
      <c r="EC32" s="75">
        <f t="shared" si="1"/>
        <v>-5</v>
      </c>
      <c r="ED32" s="4">
        <f t="shared" si="2"/>
        <v>-15</v>
      </c>
      <c r="EE32" s="4">
        <f t="shared" si="3"/>
        <v>12</v>
      </c>
      <c r="EF32" s="4">
        <f t="shared" si="4"/>
        <v>-12</v>
      </c>
      <c r="EG32" s="4">
        <f t="shared" si="5"/>
        <v>-9</v>
      </c>
      <c r="EH32" s="4">
        <f t="shared" si="6"/>
        <v>-13</v>
      </c>
    </row>
    <row r="33" spans="1:138" ht="26.25" customHeight="1">
      <c r="A33" s="1">
        <v>24</v>
      </c>
      <c r="B33" s="38" t="str">
        <f>'Hedge 1 | (BTC)2'!B33</f>
        <v>NB</v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>
        <f>'Hedge 1 | (BTC)2'!AM33</f>
        <v>3</v>
      </c>
      <c r="H33" s="25">
        <f>'Hedge 1 | (BTC)2'!S33</f>
        <v>-2</v>
      </c>
      <c r="I33" s="39">
        <f>'Hedge 1 | (BTC)2'!U33</f>
        <v>-5</v>
      </c>
      <c r="J33" s="55"/>
      <c r="K33" s="55"/>
      <c r="L33" s="38" t="str">
        <f>'Hedge 2 | (BDC)2'!B33</f>
        <v>P1</v>
      </c>
      <c r="M33" s="25" t="str">
        <f>'Hedge 2 | (BDC)2'!C33</f>
        <v/>
      </c>
      <c r="N33" s="25" t="str">
        <f>'Hedge 2 | (BDC)2'!H33</f>
        <v>C</v>
      </c>
      <c r="O33" s="25" t="str">
        <f>'Hedge 2 | (BDC)2'!O33</f>
        <v/>
      </c>
      <c r="P33" s="25" t="str">
        <f>IF(AH33="","",IF('Hedge 2 | (BDC)2'!X33="W","Y",IF('Hedge 2 | (BDC)2'!X33="L","N","")))</f>
        <v>Y</v>
      </c>
      <c r="Q33" s="25">
        <f>'Hedge 2 | (BDC)2'!AM33</f>
        <v>10</v>
      </c>
      <c r="R33" s="25">
        <f>'Hedge 2 | (BDC)2'!S33</f>
        <v>-6</v>
      </c>
      <c r="S33" s="39">
        <f>'Hedge 2 | (BDC)2'!U33</f>
        <v>-14</v>
      </c>
      <c r="T33" s="55"/>
      <c r="U33" s="55"/>
      <c r="V33" s="38" t="str">
        <f>'Hedge 3 | (BT)2-M1'!B33</f>
        <v>B2</v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>N</v>
      </c>
      <c r="AA33" s="25">
        <f>'Hedge 3 | (BT)2-M1'!AM33</f>
        <v>-1</v>
      </c>
      <c r="AB33" s="25">
        <f>'Hedge 3 | (BT)2-M1'!S33</f>
        <v>-8</v>
      </c>
      <c r="AC33" s="39">
        <f>'Hedge 3 | (BT)2-M1'!U33</f>
        <v>10</v>
      </c>
      <c r="AD33" s="55"/>
      <c r="AE33" s="55"/>
      <c r="AF33" s="55"/>
      <c r="AG33" s="55"/>
      <c r="AH33" s="133" t="s">
        <v>6</v>
      </c>
      <c r="AI33" s="118"/>
      <c r="AJ33" s="119"/>
      <c r="AK33" s="115"/>
      <c r="AL33" s="73"/>
      <c r="AM33" s="67" t="str" cm="1">
        <f t="array" aca="1" ref="AM33" ca="1">IF(AH32="","",INDIRECT(DB32&amp;CQ33))</f>
        <v>B2</v>
      </c>
      <c r="AN33" s="25" t="str">
        <f t="shared" ca="1" si="12"/>
        <v>N</v>
      </c>
      <c r="AO33" s="25">
        <f t="shared" ca="1" si="13"/>
        <v>-1</v>
      </c>
      <c r="AP33" s="39">
        <f t="shared" ca="1" si="14"/>
        <v>10</v>
      </c>
      <c r="AQ33" s="55"/>
      <c r="AR33" s="55"/>
      <c r="AS33" s="55"/>
      <c r="AT33" s="38" t="str">
        <f>'Hedge 4 | (BM1C)2'!B33</f>
        <v>P1</v>
      </c>
      <c r="AU33" s="25" t="str">
        <f>'Hedge 4 | (BM1C)2'!C33</f>
        <v/>
      </c>
      <c r="AV33" s="25" t="str">
        <f>'Hedge 4 | (BM1C)2'!H33</f>
        <v>C</v>
      </c>
      <c r="AW33" s="25" t="str">
        <f>'Hedge 4 | (BM1C)2'!O33</f>
        <v/>
      </c>
      <c r="AX33" s="25" t="str">
        <f>IF(AH33="","",IF('Hedge 4 | (BM1C)2'!X33="W","Y",IF('Hedge 4 | (BM1C)2'!X33="L","N","")))</f>
        <v>Y</v>
      </c>
      <c r="AY33" s="25">
        <f>'Hedge 4 | (BM1C)2'!AM33</f>
        <v>9</v>
      </c>
      <c r="AZ33" s="25">
        <f>'Hedge 4 | (BM1C)2'!S33</f>
        <v>0</v>
      </c>
      <c r="BA33" s="39">
        <f>'Hedge 4 | (BM1C)2'!U33</f>
        <v>-11</v>
      </c>
      <c r="BB33" s="55"/>
      <c r="BC33" s="55"/>
      <c r="BD33" s="38" t="str">
        <f>'Hedge 5 | (BFC)2'!B33</f>
        <v>NB</v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>
        <f>'Hedge 5 | (BFC)2'!AM33</f>
        <v>2</v>
      </c>
      <c r="BJ33" s="25">
        <f>'Hedge 5 | (BFC)2'!S33</f>
        <v>-1</v>
      </c>
      <c r="BK33" s="39">
        <f>'Hedge 5 | (BFC)2'!U33</f>
        <v>-9</v>
      </c>
      <c r="BL33" s="55"/>
      <c r="BM33" s="55"/>
      <c r="BN33" s="38" t="str">
        <f>'Hedge 6 | (D3BF3)2'!B33</f>
        <v>P1</v>
      </c>
      <c r="BO33" s="25" t="str">
        <f>'Hedge 6 | (D3BF3)2'!C33</f>
        <v/>
      </c>
      <c r="BP33" s="25" t="str">
        <f>'Hedge 6 | (D3BF3)2'!H33</f>
        <v/>
      </c>
      <c r="BQ33" s="25" t="str">
        <f>'Hedge 6 | (D3BF3)2'!O33</f>
        <v>F3</v>
      </c>
      <c r="BR33" s="25" t="str">
        <f>IF(AH33="","",IF('Hedge 6 | (D3BF3)2'!X33="W","Y",IF('Hedge 6 | (D3BF3)2'!X33="L","N","")))</f>
        <v>Y</v>
      </c>
      <c r="BS33" s="25">
        <f>'Hedge 6 | (D3BF3)2'!AM33</f>
        <v>0</v>
      </c>
      <c r="BT33" s="25">
        <f>'Hedge 6 | (D3BF3)2'!S33</f>
        <v>0</v>
      </c>
      <c r="BU33" s="39">
        <f>'Hedge 6 | (D3BF3)2'!U33</f>
        <v>-12</v>
      </c>
      <c r="BV33" s="55"/>
      <c r="BW33" s="55"/>
      <c r="BX33" s="38" t="str">
        <f>'Hedge 7 | (BM1D)2'!B33</f>
        <v>B5</v>
      </c>
      <c r="BY33" s="25" t="str">
        <f>'Hedge 7 | (BM1D)2'!C33</f>
        <v/>
      </c>
      <c r="BZ33" s="25" t="str">
        <f>'Hedge 7 | (BM1D)2'!H33</f>
        <v>M1</v>
      </c>
      <c r="CA33" s="25" t="str">
        <f>'Hedge 7 | (BM1D)2'!O33</f>
        <v/>
      </c>
      <c r="CB33" s="25" t="str">
        <f>IF(AH33="","",IF('Hedge 7 | (BM1D)2'!X33="W","Y",IF('Hedge 7 | (BM1D)2'!X33="L","N","")))</f>
        <v>N</v>
      </c>
      <c r="CC33" s="25">
        <f>'Hedge 7 | (BM1D)2'!AM33</f>
        <v>5</v>
      </c>
      <c r="CD33" s="25">
        <f>'Hedge 7 | (BM1D)2'!S33</f>
        <v>-32</v>
      </c>
      <c r="CE33" s="39">
        <f>'Hedge 7 | (BM1D)2'!U33</f>
        <v>-29</v>
      </c>
      <c r="CF33" s="55"/>
      <c r="CG33" s="55"/>
      <c r="CH33" s="1">
        <f ca="1">IF(AN33="",0,IFERROR(VLOOKUP(AN28&amp;AN29&amp;AN30&amp;AN31&amp;AN32&amp;AN33,General!I:J,2,FALSE),0))+AO32</f>
        <v>-1</v>
      </c>
      <c r="CP33" s="1" t="str">
        <f t="shared" ca="1" si="57"/>
        <v>V</v>
      </c>
      <c r="CQ33" s="1">
        <v>33</v>
      </c>
      <c r="CR33" s="1" t="str">
        <f>$CP$34</f>
        <v>V</v>
      </c>
      <c r="CS33" s="1">
        <f ca="1">IF(CS34="",-1,COUNTIF(INDIRECT(CS32&amp;CQ30):INDIRECT(CS32&amp;CQ34),"Y"))</f>
        <v>1</v>
      </c>
      <c r="CT33" s="1">
        <f ca="1">IF(CT34="",-1,COUNTIF(INDIRECT(CT32&amp;CQ30):INDIRECT(CT32&amp;CQ34),"Y"))</f>
        <v>-1</v>
      </c>
      <c r="CU33" s="1">
        <f ca="1">IF(CU34="",-1,COUNTIF(INDIRECT(CU32&amp;CQ30):INDIRECT(CU32&amp;CQ34),"Y"))</f>
        <v>-1</v>
      </c>
      <c r="CV33" s="1">
        <f ca="1">IF(CV34="",-1,COUNTIF(INDIRECT(CV32&amp;CS30):INDIRECT(CV32&amp;CQ34),"Y"))</f>
        <v>-1</v>
      </c>
      <c r="CW33" s="1" t="str" cm="1">
        <f t="array" aca="1" ref="CW33" ca="1">IFERROR(INDEX($CS$34:$CV$34,_xlfn.AGGREGATE(15,6,COLUMN($CS$34:$CV$34)-COLUMN($CR$34)/($CS$33:$CV$33=MAX($CS$33:$CV$33)),COLUMNS($CS$34:CS34
))),"")</f>
        <v>V</v>
      </c>
      <c r="CX33" s="1" t="str" cm="1">
        <f t="array" aca="1" ref="CX33" ca="1">IFERROR(INDEX($CS$34:$CV$34,_xlfn.AGGREGATE(15,6,COLUMN($CS$34:$CV$34)-COLUMN($CR$34)/($CS$33:$CV$33=MAX($CS$33:$CV$33)),COLUMNS($CS$34:CT34
))),"")</f>
        <v/>
      </c>
      <c r="CY33" s="1" t="str" cm="1">
        <f t="array" aca="1" ref="CY33" ca="1">IFERROR(INDEX($CS$34:$CV$34,_xlfn.AGGREGATE(15,6,COLUMN($CS$34:$CV$34)-COLUMN($CR$34)/($CS$33:$CV$33=MAX($CS$33:$CV$33)),COLUMNS($CS$34:CU34
))),"")</f>
        <v/>
      </c>
      <c r="CZ33" s="1" t="str" cm="1">
        <f t="array" aca="1" ref="CZ33" ca="1">IFERROR(INDEX($CS$34:$CV$34,_xlfn.AGGREGATE(15,6,COLUMN($CS$34:$CV$34)-COLUMN($CR$34)/($CS$33:$CV$33=MAX($CS$33:$CV$33)),COLUMNS($CS$34:CV34
))),"")</f>
        <v/>
      </c>
      <c r="DA33" s="1" t="str" cm="1">
        <f t="array" aca="1" ref="DA33" ca="1">IFERROR(INDEX($CT$34:$CW$34,_xlfn.AGGREGATE(15,6,COLUMN($CT$34:$CW$34)-COLUMN($CS$34)/($CT$33:$CW$33=MAX($CT$33:$CW$33)),COLUMNS($CT$34:CW34))),"")</f>
        <v/>
      </c>
      <c r="DB33" s="1" t="str">
        <f ca="1">$CW$29</f>
        <v>V</v>
      </c>
      <c r="DE33" s="1" t="str">
        <f t="shared" ca="1" si="10"/>
        <v/>
      </c>
      <c r="EB33" s="17" t="str">
        <f t="shared" si="0"/>
        <v>B24</v>
      </c>
      <c r="EC33" s="75">
        <f t="shared" si="1"/>
        <v>-5</v>
      </c>
      <c r="ED33" s="4">
        <f t="shared" si="2"/>
        <v>-14</v>
      </c>
      <c r="EE33" s="4">
        <f t="shared" si="3"/>
        <v>10</v>
      </c>
      <c r="EF33" s="4">
        <f t="shared" si="4"/>
        <v>-11</v>
      </c>
      <c r="EG33" s="4">
        <f t="shared" si="5"/>
        <v>-9</v>
      </c>
      <c r="EH33" s="4">
        <f t="shared" si="6"/>
        <v>-12</v>
      </c>
    </row>
    <row r="34" spans="1:138" ht="26.25" customHeight="1" thickBot="1">
      <c r="A34" s="1">
        <v>25</v>
      </c>
      <c r="B34" s="40" t="str">
        <f>'Hedge 1 | (BTC)2'!B34</f>
        <v>P1</v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>Y</v>
      </c>
      <c r="G34" s="41">
        <f>'Hedge 1 | (BTC)2'!AM34</f>
        <v>6</v>
      </c>
      <c r="H34" s="41">
        <f>'Hedge 1 | (BTC)2'!S34</f>
        <v>1</v>
      </c>
      <c r="I34" s="42">
        <f>'Hedge 1 | (BTC)2'!U34</f>
        <v>-4</v>
      </c>
      <c r="J34" s="55"/>
      <c r="K34" s="55"/>
      <c r="L34" s="40" t="str">
        <f>'Hedge 2 | (BDC)2'!B34</f>
        <v>P2</v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>Y</v>
      </c>
      <c r="Q34" s="41">
        <f>'Hedge 2 | (BDC)2'!AM34</f>
        <v>10</v>
      </c>
      <c r="R34" s="41">
        <f>'Hedge 2 | (BDC)2'!S34</f>
        <v>-4</v>
      </c>
      <c r="S34" s="42">
        <f>'Hedge 2 | (BDC)2'!U34</f>
        <v>-12</v>
      </c>
      <c r="T34" s="55"/>
      <c r="U34" s="55"/>
      <c r="V34" s="40" t="str">
        <f>'Hedge 3 | (BT)2-M1'!B34</f>
        <v>B1</v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>N</v>
      </c>
      <c r="AA34" s="41">
        <f>'Hedge 3 | (BT)2-M1'!AM34</f>
        <v>-7</v>
      </c>
      <c r="AB34" s="41">
        <f>'Hedge 3 | (BT)2-M1'!S34</f>
        <v>-9</v>
      </c>
      <c r="AC34" s="42">
        <f>'Hedge 3 | (BT)2-M1'!U34</f>
        <v>9</v>
      </c>
      <c r="AD34" s="55"/>
      <c r="AE34" s="55"/>
      <c r="AF34" s="55"/>
      <c r="AG34" s="55"/>
      <c r="AH34" s="134" t="s">
        <v>6</v>
      </c>
      <c r="AI34" s="118"/>
      <c r="AJ34" s="119"/>
      <c r="AK34" s="116"/>
      <c r="AL34" s="74"/>
      <c r="AM34" s="70" t="str" cm="1">
        <f t="array" aca="1" ref="AM34" ca="1">IF(AH33="","",INDIRECT(DB33&amp;CQ34))</f>
        <v>B1</v>
      </c>
      <c r="AN34" s="41" t="str">
        <f t="shared" ca="1" si="12"/>
        <v>N</v>
      </c>
      <c r="AO34" s="41">
        <f t="shared" ca="1" si="13"/>
        <v>-7</v>
      </c>
      <c r="AP34" s="42">
        <f t="shared" ca="1" si="14"/>
        <v>9</v>
      </c>
      <c r="AQ34" s="55"/>
      <c r="AR34" s="55"/>
      <c r="AS34" s="55"/>
      <c r="AT34" s="40" t="str">
        <f>'Hedge 4 | (BM1C)2'!B34</f>
        <v>P1</v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>Y</v>
      </c>
      <c r="AY34" s="41">
        <f>'Hedge 4 | (BM1C)2'!AM34</f>
        <v>10</v>
      </c>
      <c r="AZ34" s="41">
        <f>'Hedge 4 | (BM1C)2'!S34</f>
        <v>1</v>
      </c>
      <c r="BA34" s="42">
        <f>'Hedge 4 | (BM1C)2'!U34</f>
        <v>-10</v>
      </c>
      <c r="BB34" s="55"/>
      <c r="BC34" s="55"/>
      <c r="BD34" s="40" t="str">
        <f>'Hedge 5 | (BFC)2'!B34</f>
        <v>P1</v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>Y</v>
      </c>
      <c r="BI34" s="41">
        <f>'Hedge 5 | (BFC)2'!AM34</f>
        <v>3</v>
      </c>
      <c r="BJ34" s="41">
        <f>'Hedge 5 | (BFC)2'!S34</f>
        <v>1</v>
      </c>
      <c r="BK34" s="42">
        <f>'Hedge 5 | (BFC)2'!U34</f>
        <v>-8</v>
      </c>
      <c r="BL34" s="55"/>
      <c r="BM34" s="55"/>
      <c r="BN34" s="40" t="str">
        <f>'Hedge 6 | (D3BF3)2'!B34</f>
        <v>P3</v>
      </c>
      <c r="BO34" s="41" t="str">
        <f>'Hedge 6 | (D3BF3)2'!C34</f>
        <v/>
      </c>
      <c r="BP34" s="41" t="str">
        <f>'Hedge 6 | (D3BF3)2'!H34</f>
        <v/>
      </c>
      <c r="BQ34" s="41" t="str">
        <f>'Hedge 6 | (D3BF3)2'!O34</f>
        <v/>
      </c>
      <c r="BR34" s="41" t="str">
        <f>IF(AH34="","",IF('Hedge 6 | (D3BF3)2'!X34="W","Y",IF('Hedge 6 | (D3BF3)2'!X34="L","N","")))</f>
        <v>Y</v>
      </c>
      <c r="BS34" s="41">
        <f>'Hedge 6 | (D3BF3)2'!AM34</f>
        <v>6</v>
      </c>
      <c r="BT34" s="41">
        <f>'Hedge 6 | (D3BF3)2'!S34</f>
        <v>3</v>
      </c>
      <c r="BU34" s="42">
        <f>'Hedge 6 | (D3BF3)2'!U34</f>
        <v>-9</v>
      </c>
      <c r="BV34" s="55"/>
      <c r="BW34" s="55"/>
      <c r="BX34" s="40" t="str">
        <f>'Hedge 7 | (BM1D)2'!B34</f>
        <v>P2</v>
      </c>
      <c r="BY34" s="41" t="str">
        <f>'Hedge 7 | (BM1D)2'!C34</f>
        <v/>
      </c>
      <c r="BZ34" s="41" t="str">
        <f>'Hedge 7 | (BM1D)2'!H34</f>
        <v/>
      </c>
      <c r="CA34" s="41" t="str">
        <f>'Hedge 7 | (BM1D)2'!O34</f>
        <v/>
      </c>
      <c r="CB34" s="41" t="str">
        <f>IF(AH34="","",IF('Hedge 7 | (BM1D)2'!X34="W","Y",IF('Hedge 7 | (BM1D)2'!X34="L","N","")))</f>
        <v>Y</v>
      </c>
      <c r="CC34" s="41">
        <f>'Hedge 7 | (BM1D)2'!AM34</f>
        <v>6</v>
      </c>
      <c r="CD34" s="41">
        <f>'Hedge 7 | (BM1D)2'!S34</f>
        <v>-30</v>
      </c>
      <c r="CE34" s="42">
        <f>'Hedge 7 | (BM1D)2'!U34</f>
        <v>-27</v>
      </c>
      <c r="CF34" s="55"/>
      <c r="CG34" s="55"/>
      <c r="CH34" s="1">
        <f ca="1">IF(AN34="",0,IFERROR(VLOOKUP(AN29&amp;AN30&amp;AN31&amp;AN32&amp;AN33&amp;AN34,General!I:J,2,FALSE),0))+AO33</f>
        <v>-7</v>
      </c>
      <c r="CI34" s="1">
        <f t="shared" ref="CI34" si="60">I34</f>
        <v>-4</v>
      </c>
      <c r="CJ34" s="1">
        <f t="shared" ref="CJ34" si="61">S34</f>
        <v>-12</v>
      </c>
      <c r="CK34" s="1">
        <f t="shared" ref="CK34" si="62">AC34</f>
        <v>9</v>
      </c>
      <c r="CL34" s="1">
        <f t="shared" ref="CL34" si="63">BA34</f>
        <v>-10</v>
      </c>
      <c r="CM34" s="1">
        <f t="shared" ref="CM34" si="64">BK34</f>
        <v>-8</v>
      </c>
      <c r="CN34" s="1">
        <f t="shared" ref="CN34" si="65">BU34</f>
        <v>-9</v>
      </c>
      <c r="CO34" s="1">
        <f t="shared" ref="CO34" si="66">CE34</f>
        <v>-27</v>
      </c>
      <c r="CP34" s="1" t="str">
        <f t="shared" ref="CP34" si="67">IF(AH34="","",INDEX($CI$4:$CO$4,MATCH(MAX(CI34:CO34),CI34:CO34,0)))</f>
        <v>V</v>
      </c>
      <c r="CQ34" s="1">
        <v>34</v>
      </c>
      <c r="CR34" s="1" t="str">
        <f>$CP$34</f>
        <v>V</v>
      </c>
      <c r="CS34" s="1" t="str" cm="1">
        <f t="array" ref="CS34">IFERROR(INDEX($CI$4:$CO$4,_xlfn.AGGREGATE(15,6,COLUMN($CI$4:$CO$4)-COLUMN($CH$1)/($CI$34:$CO$34=MAX($CI$34:$CO$34)),COLUMNS($CI$4:CI4))),"")</f>
        <v>V</v>
      </c>
      <c r="CT34" s="1" t="str" cm="1">
        <f t="array" ref="CT34">IFERROR(INDEX($CI$4:$CO$4,_xlfn.AGGREGATE(15,6,COLUMN($CI$4:$CO$4)-COLUMN($CH$1)/($CI$34:$CO$34=MAX($CI$34:$CO$34)),COLUMNS($CI$4:CJ4))),"")</f>
        <v/>
      </c>
      <c r="CU34" s="1" t="str" cm="1">
        <f t="array" ref="CU34">IFERROR(INDEX($CI$4:$CO$4,_xlfn.AGGREGATE(15,6,COLUMN($CI$4:$CO$4)-COLUMN($CH$1)/($CI$34:$CO$34=MAX($CI$34:$CO$34)),COLUMNS($CI$4:CK4))),"")</f>
        <v/>
      </c>
      <c r="CV34" s="1" t="str" cm="1">
        <f t="array" ref="CV34">IFERROR(INDEX($CI$4:$CO$4,_xlfn.AGGREGATE(15,6,COLUMN($CI$4:$CO$4)-COLUMN($CH$1)/($CI$34:$CO$34=MAX($CI$34:$CO$34)),COLUMNS($CI$4:CL4))),"")</f>
        <v/>
      </c>
      <c r="CW34" s="66" t="str">
        <f t="shared" ref="CW34" ca="1" si="68">IF(CX33="",CW33,CW30)</f>
        <v>V</v>
      </c>
      <c r="DA34" s="1" t="str">
        <f ca="1">IF(CW31&gt;1,"R","N")</f>
        <v>N</v>
      </c>
      <c r="DB34" s="1" t="str">
        <f ca="1">CW34</f>
        <v>V</v>
      </c>
      <c r="DE34" s="1" t="str">
        <f t="shared" ca="1" si="10"/>
        <v/>
      </c>
      <c r="EB34" s="17" t="str">
        <f t="shared" si="0"/>
        <v>B25</v>
      </c>
      <c r="EC34" s="75">
        <f t="shared" si="1"/>
        <v>-4</v>
      </c>
      <c r="ED34" s="4">
        <f t="shared" si="2"/>
        <v>-12</v>
      </c>
      <c r="EE34" s="4">
        <f t="shared" si="3"/>
        <v>9</v>
      </c>
      <c r="EF34" s="4">
        <f t="shared" si="4"/>
        <v>-10</v>
      </c>
      <c r="EG34" s="4">
        <f t="shared" si="5"/>
        <v>-8</v>
      </c>
      <c r="EH34" s="4">
        <f t="shared" si="6"/>
        <v>-9</v>
      </c>
    </row>
    <row r="35" spans="1:138" ht="26.25" customHeight="1">
      <c r="A35" s="1">
        <v>26</v>
      </c>
      <c r="B35" s="35" t="str">
        <f>'Hedge 1 | (BTC)2'!B35</f>
        <v>P6</v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(BTC)2'!AM35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>B1</v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(BDC)2'!AM35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>NB</v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(BT)2-M1'!AM35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32"/>
      <c r="AI35" s="118"/>
      <c r="AJ35" s="119"/>
      <c r="AK35" s="127" t="str">
        <f ca="1">IF(AH34="","",IF(DA34="R","R",""))</f>
        <v/>
      </c>
      <c r="AL35" s="68" t="str">
        <f ca="1">IF(AH34="","",VLOOKUP(DB35,General!U:V,2,FALSE))</f>
        <v>H3</v>
      </c>
      <c r="AM35" s="69" t="str" cm="1">
        <f t="array" aca="1" ref="AM35" ca="1">IF(AH34="","",INDIRECT(DB34&amp;CQ35))</f>
        <v>NB</v>
      </c>
      <c r="AN35" s="36" t="str">
        <f t="shared" si="12"/>
        <v/>
      </c>
      <c r="AO35" s="36" t="str">
        <f t="shared" si="13"/>
        <v/>
      </c>
      <c r="AP35" s="37" t="str">
        <f t="shared" si="14"/>
        <v/>
      </c>
      <c r="AQ35" s="55"/>
      <c r="AR35" s="55"/>
      <c r="AS35" s="55"/>
      <c r="AT35" s="35" t="str">
        <f>'Hedge 4 | (BM1C)2'!B35</f>
        <v>P6</v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(BM1C)2'!AM35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>P6</v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(BFC)2'!AM35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>P4</v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(D3BF3)2'!AM35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35" t="str">
        <f>'Hedge 7 | (BM1D)2'!B35</f>
        <v>P3</v>
      </c>
      <c r="BY35" s="36" t="str">
        <f>'Hedge 7 | (BM1D)2'!C35</f>
        <v/>
      </c>
      <c r="BZ35" s="36" t="str">
        <f>'Hedge 7 | (BM1D)2'!H35</f>
        <v>D</v>
      </c>
      <c r="CA35" s="36" t="str">
        <f>'Hedge 7 | (BM1D)2'!O35</f>
        <v/>
      </c>
      <c r="CB35" s="36" t="str">
        <f>IF(AH35="","",IF('Hedge 7 | (BM1D)2'!X35="W","Y",IF('Hedge 7 | (BM1D)2'!X35="L","N","")))</f>
        <v/>
      </c>
      <c r="CC35" s="36" t="str">
        <f>'Hedge 7 | (BM1D)2'!AM35</f>
        <v/>
      </c>
      <c r="CD35" s="36" t="str">
        <f>'Hedge 7 | (BM1D)2'!S35</f>
        <v/>
      </c>
      <c r="CE35" s="37" t="str">
        <f>'Hedge 7 | (BM1D)2'!U35</f>
        <v/>
      </c>
      <c r="CF35" s="55"/>
      <c r="CG35" s="55"/>
      <c r="CH35" s="1">
        <f ca="1">IF(AN35="",0,IFERROR(VLOOKUP(AN30&amp;AN31&amp;AN32&amp;AN33&amp;AN34&amp;AN35,General!I:J,2,FALSE),0))+AO34</f>
        <v>-7</v>
      </c>
      <c r="CP35" s="1" t="str">
        <f t="shared" ref="CP35" ca="1" si="69">CW34</f>
        <v>V</v>
      </c>
      <c r="CQ35" s="1">
        <v>35</v>
      </c>
      <c r="CR35" s="1" t="str">
        <f>$CP$39</f>
        <v/>
      </c>
      <c r="CW35" s="1" t="str">
        <f t="shared" ref="CW35" ca="1" si="70">IF(CW36=1,CW38,IF(CW36=2,IF(CX38="",CW38,CX38),IF(CW36=3,IF(AND(CX38="",CY38=""),CW38,IF(CY38="",CX38,CY38)),IF(AND(CX38="",CY38="",CZ38=""),CW38,IF(AND(CY38="",CZ38=""),CX38,IF(CZ38="",CY38,CZ38))))))</f>
        <v/>
      </c>
      <c r="DB35" s="1" t="str">
        <f ca="1">$CW$34</f>
        <v>V</v>
      </c>
      <c r="DE35" s="1" t="str">
        <f t="shared" si="10"/>
        <v/>
      </c>
      <c r="EB35" s="17" t="str">
        <f t="shared" si="0"/>
        <v>B26</v>
      </c>
      <c r="EC35" s="75" t="str">
        <f t="shared" si="1"/>
        <v/>
      </c>
      <c r="ED35" s="4" t="str">
        <f t="shared" si="2"/>
        <v/>
      </c>
      <c r="EE35" s="4" t="str">
        <f t="shared" si="3"/>
        <v/>
      </c>
      <c r="EF35" s="4" t="str">
        <f t="shared" si="4"/>
        <v/>
      </c>
      <c r="EG35" s="4" t="str">
        <f t="shared" si="5"/>
        <v/>
      </c>
      <c r="EH35" s="4" t="str">
        <f t="shared" si="6"/>
        <v/>
      </c>
    </row>
    <row r="36" spans="1:138" ht="26.25" customHeigh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(BTC)2'!AM36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(BDC)2'!AM36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(BT)2-M1'!AM36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33"/>
      <c r="AI36" s="118"/>
      <c r="AJ36" s="119"/>
      <c r="AK36" s="115"/>
      <c r="AL36" s="73"/>
      <c r="AM36" s="67" t="str" cm="1">
        <f t="array" aca="1" ref="AM36" ca="1">IF(AH35="","",INDIRECT(DB35&amp;CQ36))</f>
        <v/>
      </c>
      <c r="AN36" s="25" t="str">
        <f t="shared" si="12"/>
        <v/>
      </c>
      <c r="AO36" s="25" t="str">
        <f t="shared" si="13"/>
        <v/>
      </c>
      <c r="AP36" s="39" t="str">
        <f t="shared" si="14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(BM1C)2'!AM36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(BFC)2'!AM36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8" t="str">
        <f>'Hedge 6 | (D3BF3)2'!B36</f>
        <v/>
      </c>
      <c r="BO36" s="25" t="str">
        <f>'Hedge 6 | (D3BF3)2'!C36</f>
        <v/>
      </c>
      <c r="BP36" s="25" t="str">
        <f>'Hedge 6 | (D3BF3)2'!H36</f>
        <v/>
      </c>
      <c r="BQ36" s="25" t="str">
        <f>'Hedge 6 | (D3BF3)2'!O36</f>
        <v/>
      </c>
      <c r="BR36" s="25" t="str">
        <f>IF(AH36="","",IF('Hedge 6 | (D3BF3)2'!X36="W","Y",IF('Hedge 6 | (D3BF3)2'!X36="L","N","")))</f>
        <v/>
      </c>
      <c r="BS36" s="25" t="str">
        <f>'Hedge 6 | (D3BF3)2'!AM36</f>
        <v/>
      </c>
      <c r="BT36" s="25" t="str">
        <f>'Hedge 6 | (D3BF3)2'!S36</f>
        <v/>
      </c>
      <c r="BU36" s="39" t="str">
        <f>'Hedge 6 | (D3BF3)2'!U36</f>
        <v/>
      </c>
      <c r="BV36" s="55"/>
      <c r="BW36" s="55"/>
      <c r="BX36" s="38" t="str">
        <f>'Hedge 7 | (BM1D)2'!B36</f>
        <v/>
      </c>
      <c r="BY36" s="25" t="str">
        <f>'Hedge 7 | (BM1D)2'!C36</f>
        <v/>
      </c>
      <c r="BZ36" s="25" t="str">
        <f>'Hedge 7 | (BM1D)2'!H36</f>
        <v/>
      </c>
      <c r="CA36" s="25" t="str">
        <f>'Hedge 7 | (BM1D)2'!O36</f>
        <v/>
      </c>
      <c r="CB36" s="25" t="str">
        <f>IF(AH36="","",IF('Hedge 7 | (BM1D)2'!X36="W","Y",IF('Hedge 7 | (BM1D)2'!X36="L","N","")))</f>
        <v/>
      </c>
      <c r="CC36" s="25" t="str">
        <f>'Hedge 7 | (BM1D)2'!AM36</f>
        <v/>
      </c>
      <c r="CD36" s="25" t="str">
        <f>'Hedge 7 | (BM1D)2'!S36</f>
        <v/>
      </c>
      <c r="CE36" s="39" t="str">
        <f>'Hedge 7 | (BM1D)2'!U36</f>
        <v/>
      </c>
      <c r="CF36" s="55"/>
      <c r="CG36" s="55"/>
      <c r="CH36" s="1" t="e">
        <f>IF(AN36="",0,IFERROR(VLOOKUP(AN31&amp;AN32&amp;AN33&amp;AN34&amp;AN35&amp;AN36,General!I:J,2,FALSE),0))+AO35</f>
        <v>#VALUE!</v>
      </c>
      <c r="CP36" s="1" t="str">
        <f t="shared" ref="CP36:CP38" ca="1" si="71">CP35</f>
        <v>V</v>
      </c>
      <c r="CQ36" s="1">
        <v>36</v>
      </c>
      <c r="CR36" s="1" t="str">
        <f>$CP$39</f>
        <v/>
      </c>
      <c r="CW36" s="1">
        <f t="shared" ref="CW36" ca="1" si="72">IF(CW37=1,1,DC36)</f>
        <v>2</v>
      </c>
      <c r="DB36" s="1" t="str">
        <f ca="1">$CW$34</f>
        <v>V</v>
      </c>
      <c r="DC36" s="1">
        <f>IF(DC31=4,1,DC31+1)</f>
        <v>2</v>
      </c>
      <c r="DE36" s="1" t="str">
        <f t="shared" si="10"/>
        <v/>
      </c>
      <c r="EB36" s="17" t="str">
        <f t="shared" si="0"/>
        <v>B27</v>
      </c>
      <c r="EC36" s="75" t="str">
        <f t="shared" si="1"/>
        <v/>
      </c>
      <c r="ED36" s="4" t="str">
        <f t="shared" si="2"/>
        <v/>
      </c>
      <c r="EE36" s="4" t="str">
        <f t="shared" si="3"/>
        <v/>
      </c>
      <c r="EF36" s="4" t="str">
        <f t="shared" si="4"/>
        <v/>
      </c>
      <c r="EG36" s="4" t="str">
        <f t="shared" si="5"/>
        <v/>
      </c>
      <c r="EH36" s="4" t="str">
        <f t="shared" si="6"/>
        <v/>
      </c>
    </row>
    <row r="37" spans="1:138" ht="26.25" customHeigh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(BTC)2'!AM37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(BDC)2'!AM37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(BT)2-M1'!AM37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33"/>
      <c r="AI37" s="118"/>
      <c r="AJ37" s="119"/>
      <c r="AK37" s="115"/>
      <c r="AL37" s="73"/>
      <c r="AM37" s="67" t="str" cm="1">
        <f t="array" aca="1" ref="AM37" ca="1">IF(AH36="","",INDIRECT(DB36&amp;CQ37))</f>
        <v/>
      </c>
      <c r="AN37" s="25" t="str">
        <f t="shared" si="12"/>
        <v/>
      </c>
      <c r="AO37" s="25" t="str">
        <f t="shared" si="13"/>
        <v/>
      </c>
      <c r="AP37" s="39" t="str">
        <f t="shared" si="14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(BM1C)2'!AM37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(BFC)2'!AM37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8" t="str">
        <f>'Hedge 6 | (D3BF3)2'!B37</f>
        <v/>
      </c>
      <c r="BO37" s="25" t="str">
        <f>'Hedge 6 | (D3BF3)2'!C37</f>
        <v/>
      </c>
      <c r="BP37" s="25" t="str">
        <f>'Hedge 6 | (D3BF3)2'!H37</f>
        <v/>
      </c>
      <c r="BQ37" s="25" t="str">
        <f>'Hedge 6 | (D3BF3)2'!O37</f>
        <v/>
      </c>
      <c r="BR37" s="25" t="str">
        <f>IF(AH37="","",IF('Hedge 6 | (D3BF3)2'!X37="W","Y",IF('Hedge 6 | (D3BF3)2'!X37="L","N","")))</f>
        <v/>
      </c>
      <c r="BS37" s="25" t="str">
        <f>'Hedge 6 | (D3BF3)2'!AM37</f>
        <v/>
      </c>
      <c r="BT37" s="25" t="str">
        <f>'Hedge 6 | (D3BF3)2'!S37</f>
        <v/>
      </c>
      <c r="BU37" s="39" t="str">
        <f>'Hedge 6 | (D3BF3)2'!U37</f>
        <v/>
      </c>
      <c r="BV37" s="55"/>
      <c r="BW37" s="55"/>
      <c r="BX37" s="38" t="str">
        <f>'Hedge 7 | (BM1D)2'!B37</f>
        <v/>
      </c>
      <c r="BY37" s="25" t="str">
        <f>'Hedge 7 | (BM1D)2'!C37</f>
        <v/>
      </c>
      <c r="BZ37" s="25" t="str">
        <f>'Hedge 7 | (BM1D)2'!H37</f>
        <v/>
      </c>
      <c r="CA37" s="25" t="str">
        <f>'Hedge 7 | (BM1D)2'!O37</f>
        <v/>
      </c>
      <c r="CB37" s="25" t="str">
        <f>IF(AH37="","",IF('Hedge 7 | (BM1D)2'!X37="W","Y",IF('Hedge 7 | (BM1D)2'!X37="L","N","")))</f>
        <v/>
      </c>
      <c r="CC37" s="25" t="str">
        <f>'Hedge 7 | (BM1D)2'!AM37</f>
        <v/>
      </c>
      <c r="CD37" s="25" t="str">
        <f>'Hedge 7 | (BM1D)2'!S37</f>
        <v/>
      </c>
      <c r="CE37" s="39" t="str">
        <f>'Hedge 7 | (BM1D)2'!U37</f>
        <v/>
      </c>
      <c r="CF37" s="55"/>
      <c r="CG37" s="55"/>
      <c r="CH37" s="1" t="e">
        <f>IF(AN37="",0,IFERROR(VLOOKUP(AN32&amp;AN33&amp;AN34&amp;AN35&amp;AN36&amp;AN37,General!I:J,2,FALSE),0))+AO36</f>
        <v>#VALUE!</v>
      </c>
      <c r="CP37" s="1" t="str">
        <f t="shared" ca="1" si="71"/>
        <v>V</v>
      </c>
      <c r="CQ37" s="1">
        <v>37</v>
      </c>
      <c r="CR37" s="1" t="str">
        <f>$CP$39</f>
        <v/>
      </c>
      <c r="CS37" s="1" t="str">
        <f>IFERROR(VLOOKUP(CS39,General!R:S,2,FALSE),"")</f>
        <v/>
      </c>
      <c r="CT37" s="1" t="str">
        <f>IFERROR(VLOOKUP(CT39,General!R:S,2,FALSE),"")</f>
        <v/>
      </c>
      <c r="CU37" s="1" t="str">
        <f>IFERROR(VLOOKUP(CU39,General!R:S,2,FALSE),"")</f>
        <v/>
      </c>
      <c r="CV37" s="1" t="str">
        <f>IFERROR(VLOOKUP(CV39,General!R:S,2,FALSE),"")</f>
        <v/>
      </c>
      <c r="CW37" s="1">
        <f t="shared" ref="CW37" ca="1" si="73">COUNTIF(CS38:CV38,MAX(CS38:CV38))</f>
        <v>4</v>
      </c>
      <c r="DB37" s="1" t="str">
        <f ca="1">$CW$34</f>
        <v>V</v>
      </c>
      <c r="DE37" s="1" t="str">
        <f t="shared" si="10"/>
        <v/>
      </c>
      <c r="EB37" s="17" t="str">
        <f t="shared" si="0"/>
        <v>B28</v>
      </c>
      <c r="EC37" s="75" t="str">
        <f t="shared" si="1"/>
        <v/>
      </c>
      <c r="ED37" s="4" t="str">
        <f t="shared" si="2"/>
        <v/>
      </c>
      <c r="EE37" s="4" t="str">
        <f t="shared" si="3"/>
        <v/>
      </c>
      <c r="EF37" s="4" t="str">
        <f t="shared" si="4"/>
        <v/>
      </c>
      <c r="EG37" s="4" t="str">
        <f t="shared" si="5"/>
        <v/>
      </c>
      <c r="EH37" s="4" t="str">
        <f t="shared" si="6"/>
        <v/>
      </c>
    </row>
    <row r="38" spans="1:138" ht="26.25" customHeigh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(BTC)2'!AM38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(BDC)2'!AM38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(BT)2-M1'!AM38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33"/>
      <c r="AI38" s="118"/>
      <c r="AJ38" s="119"/>
      <c r="AK38" s="115"/>
      <c r="AL38" s="73"/>
      <c r="AM38" s="67" t="str" cm="1">
        <f t="array" aca="1" ref="AM38" ca="1">IF(AH37="","",INDIRECT(DB37&amp;CQ38))</f>
        <v/>
      </c>
      <c r="AN38" s="25" t="str">
        <f t="shared" si="12"/>
        <v/>
      </c>
      <c r="AO38" s="25" t="str">
        <f t="shared" si="13"/>
        <v/>
      </c>
      <c r="AP38" s="39" t="str">
        <f t="shared" si="14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(BM1C)2'!AM38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(BFC)2'!AM38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8" t="str">
        <f>'Hedge 6 | (D3BF3)2'!B38</f>
        <v/>
      </c>
      <c r="BO38" s="25" t="str">
        <f>'Hedge 6 | (D3BF3)2'!C38</f>
        <v/>
      </c>
      <c r="BP38" s="25" t="str">
        <f>'Hedge 6 | (D3BF3)2'!H38</f>
        <v/>
      </c>
      <c r="BQ38" s="25" t="str">
        <f>'Hedge 6 | (D3BF3)2'!O38</f>
        <v/>
      </c>
      <c r="BR38" s="25" t="str">
        <f>IF(AH38="","",IF('Hedge 6 | (D3BF3)2'!X38="W","Y",IF('Hedge 6 | (D3BF3)2'!X38="L","N","")))</f>
        <v/>
      </c>
      <c r="BS38" s="25" t="str">
        <f>'Hedge 6 | (D3BF3)2'!AM38</f>
        <v/>
      </c>
      <c r="BT38" s="25" t="str">
        <f>'Hedge 6 | (D3BF3)2'!S38</f>
        <v/>
      </c>
      <c r="BU38" s="39" t="str">
        <f>'Hedge 6 | (D3BF3)2'!U38</f>
        <v/>
      </c>
      <c r="BV38" s="55"/>
      <c r="BW38" s="55"/>
      <c r="BX38" s="38" t="str">
        <f>'Hedge 7 | (BM1D)2'!B38</f>
        <v/>
      </c>
      <c r="BY38" s="25" t="str">
        <f>'Hedge 7 | (BM1D)2'!C38</f>
        <v/>
      </c>
      <c r="BZ38" s="25" t="str">
        <f>'Hedge 7 | (BM1D)2'!H38</f>
        <v/>
      </c>
      <c r="CA38" s="25" t="str">
        <f>'Hedge 7 | (BM1D)2'!O38</f>
        <v/>
      </c>
      <c r="CB38" s="25" t="str">
        <f>IF(AH38="","",IF('Hedge 7 | (BM1D)2'!X38="W","Y",IF('Hedge 7 | (BM1D)2'!X38="L","N","")))</f>
        <v/>
      </c>
      <c r="CC38" s="25" t="str">
        <f>'Hedge 7 | (BM1D)2'!AM38</f>
        <v/>
      </c>
      <c r="CD38" s="25" t="str">
        <f>'Hedge 7 | (BM1D)2'!S38</f>
        <v/>
      </c>
      <c r="CE38" s="39" t="str">
        <f>'Hedge 7 | (BM1D)2'!U38</f>
        <v/>
      </c>
      <c r="CF38" s="55"/>
      <c r="CG38" s="55"/>
      <c r="CH38" s="1" t="e">
        <f>IF(AN38="",0,IFERROR(VLOOKUP(AN33&amp;AN34&amp;AN35&amp;AN36&amp;AN37&amp;AN38,General!I:J,2,FALSE),0))+AO37</f>
        <v>#VALUE!</v>
      </c>
      <c r="CP38" s="1" t="str">
        <f t="shared" ca="1" si="71"/>
        <v>V</v>
      </c>
      <c r="CQ38" s="1">
        <v>38</v>
      </c>
      <c r="CR38" s="1" t="str">
        <f>$CP$39</f>
        <v/>
      </c>
      <c r="CS38" s="1">
        <f ca="1">IF(CS39="",-1,COUNTIF(INDIRECT(CS37&amp;CQ35):INDIRECT(CS37&amp;CQ39),"Y"))</f>
        <v>-1</v>
      </c>
      <c r="CT38" s="1">
        <f ca="1">IF(CT39="",-1,COUNTIF(INDIRECT(CT37&amp;CQ35):INDIRECT(CT37&amp;CQ39),"Y"))</f>
        <v>-1</v>
      </c>
      <c r="CU38" s="1">
        <f ca="1">IF(CU39="",-1,COUNTIF(INDIRECT(CU37&amp;CQ35):INDIRECT(CU37&amp;CQ39),"Y"))</f>
        <v>-1</v>
      </c>
      <c r="CV38" s="1">
        <f ca="1">IF(CV39="",-1,COUNTIF(INDIRECT(CV37&amp;CS35):INDIRECT(CV37&amp;CQ39),"Y"))</f>
        <v>-1</v>
      </c>
      <c r="CW38" s="1" t="str" cm="1">
        <f t="array" aca="1" ref="CW38" ca="1">IFERROR(INDEX($CS$39:$CV$39,_xlfn.AGGREGATE(15,6,COLUMN($CS$39:$CV$39)-COLUMN($CR$39)/($CS$38:$CV$38=MAX($CS$38:$CV$38)),COLUMNS($CS$39:CS39
))),"")</f>
        <v/>
      </c>
      <c r="CX38" s="1" t="str" cm="1">
        <f t="array" aca="1" ref="CX38" ca="1">IFERROR(INDEX($CS$39:$CV$39,_xlfn.AGGREGATE(15,6,COLUMN($CS$39:$CV$39)-COLUMN($CR$39)/($CS$38:$CV$38=MAX($CS$38:$CV$38)),COLUMNS($CS$39:CT39
))),"")</f>
        <v/>
      </c>
      <c r="CY38" s="1" t="str" cm="1">
        <f t="array" aca="1" ref="CY38" ca="1">IFERROR(INDEX($CS$39:$CV$39,_xlfn.AGGREGATE(15,6,COLUMN($CS$39:$CV$39)-COLUMN($CR$39)/($CS$38:$CV$38=MAX($CS$38:$CV$38)),COLUMNS($CS$39:CU39
))),"")</f>
        <v/>
      </c>
      <c r="CZ38" s="1" t="str" cm="1">
        <f t="array" aca="1" ref="CZ38" ca="1">IFERROR(INDEX($CS$39:$CV$39,_xlfn.AGGREGATE(15,6,COLUMN($CS$39:$CV$39)-COLUMN($CR$39)/($CS$38:$CV$38=MAX($CS$38:$CV$38)),COLUMNS($CS$39:CV39
))),"")</f>
        <v/>
      </c>
      <c r="DB38" s="1" t="str">
        <f ca="1">$CW$34</f>
        <v>V</v>
      </c>
      <c r="DE38" s="1" t="str">
        <f t="shared" si="10"/>
        <v/>
      </c>
      <c r="EB38" s="17" t="str">
        <f t="shared" si="0"/>
        <v>B29</v>
      </c>
      <c r="EC38" s="75" t="str">
        <f t="shared" si="1"/>
        <v/>
      </c>
      <c r="ED38" s="4" t="str">
        <f t="shared" si="2"/>
        <v/>
      </c>
      <c r="EE38" s="4" t="str">
        <f t="shared" si="3"/>
        <v/>
      </c>
      <c r="EF38" s="4" t="str">
        <f t="shared" si="4"/>
        <v/>
      </c>
      <c r="EG38" s="4" t="str">
        <f t="shared" si="5"/>
        <v/>
      </c>
      <c r="EH38" s="4" t="str">
        <f t="shared" si="6"/>
        <v/>
      </c>
    </row>
    <row r="39" spans="1:138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(BTC)2'!AM39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(BDC)2'!AM39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(BT)2-M1'!AM39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34"/>
      <c r="AI39" s="118"/>
      <c r="AJ39" s="119"/>
      <c r="AK39" s="116"/>
      <c r="AL39" s="74"/>
      <c r="AM39" s="70" t="str" cm="1">
        <f t="array" aca="1" ref="AM39" ca="1">IF(AH38="","",INDIRECT(DB38&amp;CQ39))</f>
        <v/>
      </c>
      <c r="AN39" s="41" t="str">
        <f t="shared" si="12"/>
        <v/>
      </c>
      <c r="AO39" s="41" t="str">
        <f t="shared" si="13"/>
        <v/>
      </c>
      <c r="AP39" s="42" t="str">
        <f t="shared" si="14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(BM1C)2'!AM39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(BFC)2'!AM39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40" t="str">
        <f>'Hedge 6 | (D3BF3)2'!B39</f>
        <v/>
      </c>
      <c r="BO39" s="41" t="str">
        <f>'Hedge 6 | (D3BF3)2'!C39</f>
        <v/>
      </c>
      <c r="BP39" s="41" t="str">
        <f>'Hedge 6 | (D3BF3)2'!H39</f>
        <v/>
      </c>
      <c r="BQ39" s="41" t="str">
        <f>'Hedge 6 | (D3BF3)2'!O39</f>
        <v/>
      </c>
      <c r="BR39" s="41" t="str">
        <f>IF(AH39="","",IF('Hedge 6 | (D3BF3)2'!X39="W","Y",IF('Hedge 6 | (D3BF3)2'!X39="L","N","")))</f>
        <v/>
      </c>
      <c r="BS39" s="41" t="str">
        <f>'Hedge 6 | (D3BF3)2'!AM39</f>
        <v/>
      </c>
      <c r="BT39" s="41" t="str">
        <f>'Hedge 6 | (D3BF3)2'!S39</f>
        <v/>
      </c>
      <c r="BU39" s="42" t="str">
        <f>'Hedge 6 | (D3BF3)2'!U39</f>
        <v/>
      </c>
      <c r="BV39" s="55"/>
      <c r="BW39" s="55"/>
      <c r="BX39" s="40" t="str">
        <f>'Hedge 7 | (BM1D)2'!B39</f>
        <v/>
      </c>
      <c r="BY39" s="41" t="str">
        <f>'Hedge 7 | (BM1D)2'!C39</f>
        <v/>
      </c>
      <c r="BZ39" s="41" t="str">
        <f>'Hedge 7 | (BM1D)2'!H39</f>
        <v/>
      </c>
      <c r="CA39" s="41" t="str">
        <f>'Hedge 7 | (BM1D)2'!O39</f>
        <v/>
      </c>
      <c r="CB39" s="41" t="str">
        <f>IF(AH39="","",IF('Hedge 7 | (BM1D)2'!X39="W","Y",IF('Hedge 7 | (BM1D)2'!X39="L","N","")))</f>
        <v/>
      </c>
      <c r="CC39" s="41" t="str">
        <f>'Hedge 7 | (BM1D)2'!AM39</f>
        <v/>
      </c>
      <c r="CD39" s="41" t="str">
        <f>'Hedge 7 | (BM1D)2'!S39</f>
        <v/>
      </c>
      <c r="CE39" s="42" t="str">
        <f>'Hedge 7 | (BM1D)2'!U39</f>
        <v/>
      </c>
      <c r="CF39" s="55"/>
      <c r="CG39" s="55"/>
      <c r="CH39" s="1" t="e">
        <f>IF(AN39="",0,IFERROR(VLOOKUP(AN34&amp;AN35&amp;AN36&amp;AN37&amp;AN38&amp;AN39,General!I:J,2,FALSE),0))+AO38</f>
        <v>#VALUE!</v>
      </c>
      <c r="CI39" s="1" t="str">
        <f t="shared" ref="CI39" si="74">I39</f>
        <v/>
      </c>
      <c r="CJ39" s="1" t="str">
        <f t="shared" ref="CJ39" si="75">S39</f>
        <v/>
      </c>
      <c r="CK39" s="1" t="str">
        <f t="shared" ref="CK39" si="76">AC39</f>
        <v/>
      </c>
      <c r="CL39" s="1" t="str">
        <f t="shared" ref="CL39" si="77">BA39</f>
        <v/>
      </c>
      <c r="CM39" s="1" t="str">
        <f t="shared" ref="CM39" si="78">BK39</f>
        <v/>
      </c>
      <c r="CN39" s="1" t="str">
        <f t="shared" ref="CN39" si="79">BU39</f>
        <v/>
      </c>
      <c r="CO39" s="1" t="str">
        <f t="shared" ref="CO39" si="80">CE39</f>
        <v/>
      </c>
      <c r="CP39" s="1" t="str">
        <f t="shared" ref="CP39" si="81">IF(AH39="","",INDEX($CI$4:$CO$4,MATCH(MAX(CI39:CO39),CI39:CO39,0)))</f>
        <v/>
      </c>
      <c r="CQ39" s="1">
        <v>39</v>
      </c>
      <c r="CR39" s="1" t="str">
        <f>$CP$39</f>
        <v/>
      </c>
      <c r="CS39" s="1" t="str" cm="1">
        <f t="array" ref="CS39">IFERROR(INDEX($CI$4:$CO$4,_xlfn.AGGREGATE(15,6,COLUMN($CI$4:$CO$4)-COLUMN($CH$1)/($CI$39:$CO$39=MAX($CI$39:$CO$39)),COLUMNS($CI$4:CI4))),"")</f>
        <v/>
      </c>
      <c r="CT39" s="1" t="str" cm="1">
        <f t="array" ref="CT39">IFERROR(INDEX($CI$4:$CO$4,_xlfn.AGGREGATE(15,6,COLUMN($CI$4:$CO$4)-COLUMN($CH$1)/($CI$39:$CO$39=MAX($CI$39:$CO$39)),COLUMNS($CI$4:CJ4))),"")</f>
        <v/>
      </c>
      <c r="CU39" s="1" t="str" cm="1">
        <f t="array" ref="CU39">IFERROR(INDEX($CI$4:$CO$4,_xlfn.AGGREGATE(15,6,COLUMN($CI$4:$CO$4)-COLUMN($CH$1)/($CI$39:$CO$39=MAX($CI$39:$CO$39)),COLUMNS($CI$4:CK4))),"")</f>
        <v/>
      </c>
      <c r="CV39" s="1" t="str" cm="1">
        <f t="array" ref="CV39">IFERROR(INDEX($CI$4:$CO$4,_xlfn.AGGREGATE(15,6,COLUMN($CI$4:$CO$4)-COLUMN($CH$1)/($CI$39:$CO$39=MAX($CI$39:$CO$39)),COLUMNS($CI$4:CL4))),"")</f>
        <v/>
      </c>
      <c r="CW39" s="66" t="str">
        <f t="shared" ref="CW39" ca="1" si="82">IF(CX38="",CW38,CW35)</f>
        <v/>
      </c>
      <c r="DA39" s="1" t="str">
        <f ca="1">IF(CW36&gt;1,"R","N")</f>
        <v>R</v>
      </c>
      <c r="DB39" s="1" t="str">
        <f ca="1">CW39</f>
        <v/>
      </c>
      <c r="DE39" s="1" t="str">
        <f t="shared" si="10"/>
        <v/>
      </c>
      <c r="EB39" s="17" t="str">
        <f t="shared" si="0"/>
        <v>B30</v>
      </c>
      <c r="EC39" s="75" t="str">
        <f t="shared" si="1"/>
        <v/>
      </c>
      <c r="ED39" s="4" t="str">
        <f t="shared" si="2"/>
        <v/>
      </c>
      <c r="EE39" s="4" t="str">
        <f t="shared" si="3"/>
        <v/>
      </c>
      <c r="EF39" s="4" t="str">
        <f t="shared" si="4"/>
        <v/>
      </c>
      <c r="EG39" s="4" t="str">
        <f t="shared" si="5"/>
        <v/>
      </c>
      <c r="EH39" s="4" t="str">
        <f t="shared" si="6"/>
        <v/>
      </c>
    </row>
    <row r="40" spans="1:138" ht="26.25" customHeigh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(BTC)2'!AM40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(BDC)2'!AM40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(BT)2-M1'!AM40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32"/>
      <c r="AI40" s="118"/>
      <c r="AJ40" s="55"/>
      <c r="AK40" s="127" t="str">
        <f>IF(AH39="","",IF(DA39="R","R",""))</f>
        <v/>
      </c>
      <c r="AL40" s="68" t="str">
        <f>IF(AH39="","",VLOOKUP(DB40,General!U:V,2,FALSE))</f>
        <v/>
      </c>
      <c r="AM40" s="69" t="str" cm="1">
        <f t="array" aca="1" ref="AM40" ca="1">IF(AH39="","",INDIRECT(DB39&amp;CQ40))</f>
        <v/>
      </c>
      <c r="AN40" s="36" t="str">
        <f t="shared" si="12"/>
        <v/>
      </c>
      <c r="AO40" s="36" t="str">
        <f t="shared" si="13"/>
        <v/>
      </c>
      <c r="AP40" s="37" t="str">
        <f t="shared" si="14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(BM1C)2'!AM40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(BFC)2'!AM40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(D3BF3)2'!AM40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35" t="str">
        <f>'Hedge 7 | (BM1D)2'!B40</f>
        <v/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/>
      </c>
      <c r="CC40" s="36" t="str">
        <f>'Hedge 7 | (BM1D)2'!AM40</f>
        <v/>
      </c>
      <c r="CD40" s="36" t="str">
        <f>'Hedge 7 | (BM1D)2'!S40</f>
        <v/>
      </c>
      <c r="CE40" s="37" t="str">
        <f>'Hedge 7 | (BM1D)2'!U40</f>
        <v/>
      </c>
      <c r="CF40" s="55"/>
      <c r="CG40" s="55"/>
      <c r="CH40" s="1" t="e">
        <f>IF(AN40="",0,IFERROR(VLOOKUP(AN35&amp;AN36&amp;AN37&amp;AN38&amp;AN39&amp;AN40,General!I:J,2,FALSE),0))+AO39</f>
        <v>#VALUE!</v>
      </c>
      <c r="CP40" s="1" t="str">
        <f t="shared" ref="CP40" ca="1" si="83">CW39</f>
        <v/>
      </c>
      <c r="CQ40" s="1">
        <v>40</v>
      </c>
      <c r="CR40" s="1" t="str">
        <f>$CP$44</f>
        <v/>
      </c>
      <c r="CW40" s="1" t="str">
        <f t="shared" ref="CW40" ca="1" si="84">IF(CW41=1,CW43,IF(CW41=2,IF(CX43="",CW43,CX43),IF(CW41=3,IF(AND(CX43="",CY43=""),CW43,IF(CY43="",CX43,CY43)),IF(AND(CX43="",CY43="",CZ43=""),CW43,IF(AND(CY43="",CZ43=""),CX43,IF(CZ43="",CY43,CZ43))))))</f>
        <v/>
      </c>
      <c r="DB40" s="1" t="str">
        <f ca="1">$CW$39</f>
        <v/>
      </c>
      <c r="DE40" s="1" t="str">
        <f t="shared" si="10"/>
        <v/>
      </c>
      <c r="EB40" s="17" t="str">
        <f t="shared" si="0"/>
        <v>B31</v>
      </c>
      <c r="EC40" s="75" t="str">
        <f t="shared" si="1"/>
        <v/>
      </c>
      <c r="ED40" s="4" t="str">
        <f t="shared" si="2"/>
        <v/>
      </c>
      <c r="EE40" s="4" t="str">
        <f t="shared" si="3"/>
        <v/>
      </c>
      <c r="EF40" s="4" t="str">
        <f t="shared" si="4"/>
        <v/>
      </c>
      <c r="EG40" s="4" t="str">
        <f t="shared" si="5"/>
        <v/>
      </c>
      <c r="EH40" s="4" t="str">
        <f t="shared" si="6"/>
        <v/>
      </c>
    </row>
    <row r="41" spans="1:138" ht="26.25" customHeigh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(BTC)2'!AM41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(BDC)2'!AM41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(BT)2-M1'!AM41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33"/>
      <c r="AI41" s="118"/>
      <c r="AJ41" s="55"/>
      <c r="AK41" s="115"/>
      <c r="AL41" s="73"/>
      <c r="AM41" s="67" t="str" cm="1">
        <f t="array" aca="1" ref="AM41" ca="1">IF(AH40="","",INDIRECT(DB40&amp;CQ41))</f>
        <v/>
      </c>
      <c r="AN41" s="25" t="str">
        <f t="shared" si="12"/>
        <v/>
      </c>
      <c r="AO41" s="25" t="str">
        <f t="shared" si="13"/>
        <v/>
      </c>
      <c r="AP41" s="39" t="str">
        <f t="shared" si="14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(BM1C)2'!AM41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(BFC)2'!AM41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8" t="str">
        <f>'Hedge 6 | (D3BF3)2'!B41</f>
        <v/>
      </c>
      <c r="BO41" s="25" t="str">
        <f>'Hedge 6 | (D3BF3)2'!C41</f>
        <v/>
      </c>
      <c r="BP41" s="25" t="str">
        <f>'Hedge 6 | (D3BF3)2'!H41</f>
        <v/>
      </c>
      <c r="BQ41" s="25" t="str">
        <f>'Hedge 6 | (D3BF3)2'!O41</f>
        <v/>
      </c>
      <c r="BR41" s="25" t="str">
        <f>IF(AH41="","",IF('Hedge 6 | (D3BF3)2'!X41="W","Y",IF('Hedge 6 | (D3BF3)2'!X41="L","N","")))</f>
        <v/>
      </c>
      <c r="BS41" s="25" t="str">
        <f>'Hedge 6 | (D3BF3)2'!AM41</f>
        <v/>
      </c>
      <c r="BT41" s="25" t="str">
        <f>'Hedge 6 | (D3BF3)2'!S41</f>
        <v/>
      </c>
      <c r="BU41" s="39" t="str">
        <f>'Hedge 6 | (D3BF3)2'!U41</f>
        <v/>
      </c>
      <c r="BV41" s="55"/>
      <c r="BW41" s="55"/>
      <c r="BX41" s="38" t="str">
        <f>'Hedge 7 | (BM1D)2'!B41</f>
        <v/>
      </c>
      <c r="BY41" s="25" t="str">
        <f>'Hedge 7 | (BM1D)2'!C41</f>
        <v/>
      </c>
      <c r="BZ41" s="25" t="str">
        <f>'Hedge 7 | (BM1D)2'!H41</f>
        <v/>
      </c>
      <c r="CA41" s="25" t="str">
        <f>'Hedge 7 | (BM1D)2'!O41</f>
        <v/>
      </c>
      <c r="CB41" s="25" t="str">
        <f>IF(AH41="","",IF('Hedge 7 | (BM1D)2'!X41="W","Y",IF('Hedge 7 | (BM1D)2'!X41="L","N","")))</f>
        <v/>
      </c>
      <c r="CC41" s="25" t="str">
        <f>'Hedge 7 | (BM1D)2'!AM41</f>
        <v/>
      </c>
      <c r="CD41" s="25" t="str">
        <f>'Hedge 7 | (BM1D)2'!S41</f>
        <v/>
      </c>
      <c r="CE41" s="39" t="str">
        <f>'Hedge 7 | (BM1D)2'!U41</f>
        <v/>
      </c>
      <c r="CF41" s="55"/>
      <c r="CG41" s="55"/>
      <c r="CH41" s="1" t="e">
        <f>IF(AN41="",0,IFERROR(VLOOKUP(AN36&amp;AN37&amp;AN38&amp;AN39&amp;AN40&amp;AN41,General!I:J,2,FALSE),0))+AO40</f>
        <v>#VALUE!</v>
      </c>
      <c r="CP41" s="1" t="str">
        <f t="shared" ref="CP41:CP43" ca="1" si="85">CP40</f>
        <v/>
      </c>
      <c r="CQ41" s="1">
        <v>41</v>
      </c>
      <c r="CR41" s="1" t="str">
        <f>$CP$44</f>
        <v/>
      </c>
      <c r="CW41" s="1">
        <f t="shared" ref="CW41" ca="1" si="86">IF(CW42=1,1,DC41)</f>
        <v>3</v>
      </c>
      <c r="DB41" s="1" t="str">
        <f ca="1">$CW$39</f>
        <v/>
      </c>
      <c r="DC41" s="1">
        <f>IF(DC36=4,1,DC36+1)</f>
        <v>3</v>
      </c>
      <c r="DE41" s="1" t="str">
        <f t="shared" si="10"/>
        <v/>
      </c>
      <c r="EB41" s="17" t="str">
        <f t="shared" si="0"/>
        <v>B32</v>
      </c>
      <c r="EC41" s="75" t="str">
        <f t="shared" si="1"/>
        <v/>
      </c>
      <c r="ED41" s="4" t="str">
        <f t="shared" si="2"/>
        <v/>
      </c>
      <c r="EE41" s="4" t="str">
        <f t="shared" si="3"/>
        <v/>
      </c>
      <c r="EF41" s="4" t="str">
        <f t="shared" si="4"/>
        <v/>
      </c>
      <c r="EG41" s="4" t="str">
        <f t="shared" si="5"/>
        <v/>
      </c>
      <c r="EH41" s="4" t="str">
        <f t="shared" si="6"/>
        <v/>
      </c>
    </row>
    <row r="42" spans="1:138" ht="26.25" customHeigh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(BTC)2'!AM42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(BDC)2'!AM42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(BT)2-M1'!AM42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33"/>
      <c r="AI42" s="118"/>
      <c r="AJ42" s="55"/>
      <c r="AK42" s="115"/>
      <c r="AL42" s="73"/>
      <c r="AM42" s="67" t="str" cm="1">
        <f t="array" aca="1" ref="AM42" ca="1">IF(AH41="","",INDIRECT(DB41&amp;CQ42))</f>
        <v/>
      </c>
      <c r="AN42" s="25" t="str">
        <f t="shared" si="12"/>
        <v/>
      </c>
      <c r="AO42" s="25" t="str">
        <f t="shared" si="13"/>
        <v/>
      </c>
      <c r="AP42" s="39" t="str">
        <f t="shared" si="14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(BM1C)2'!AM42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(BFC)2'!AM42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8" t="str">
        <f>'Hedge 6 | (D3BF3)2'!B42</f>
        <v/>
      </c>
      <c r="BO42" s="25" t="str">
        <f>'Hedge 6 | (D3BF3)2'!C42</f>
        <v/>
      </c>
      <c r="BP42" s="25" t="str">
        <f>'Hedge 6 | (D3BF3)2'!H42</f>
        <v/>
      </c>
      <c r="BQ42" s="25" t="str">
        <f>'Hedge 6 | (D3BF3)2'!O42</f>
        <v/>
      </c>
      <c r="BR42" s="25" t="str">
        <f>IF(AH42="","",IF('Hedge 6 | (D3BF3)2'!X42="W","Y",IF('Hedge 6 | (D3BF3)2'!X42="L","N","")))</f>
        <v/>
      </c>
      <c r="BS42" s="25" t="str">
        <f>'Hedge 6 | (D3BF3)2'!AM42</f>
        <v/>
      </c>
      <c r="BT42" s="25" t="str">
        <f>'Hedge 6 | (D3BF3)2'!S42</f>
        <v/>
      </c>
      <c r="BU42" s="39" t="str">
        <f>'Hedge 6 | (D3BF3)2'!U42</f>
        <v/>
      </c>
      <c r="BV42" s="55"/>
      <c r="BW42" s="55"/>
      <c r="BX42" s="38" t="str">
        <f>'Hedge 7 | (BM1D)2'!B42</f>
        <v/>
      </c>
      <c r="BY42" s="25" t="str">
        <f>'Hedge 7 | (BM1D)2'!C42</f>
        <v/>
      </c>
      <c r="BZ42" s="25" t="str">
        <f>'Hedge 7 | (BM1D)2'!H42</f>
        <v/>
      </c>
      <c r="CA42" s="25" t="str">
        <f>'Hedge 7 | (BM1D)2'!O42</f>
        <v/>
      </c>
      <c r="CB42" s="25" t="str">
        <f>IF(AH42="","",IF('Hedge 7 | (BM1D)2'!X42="W","Y",IF('Hedge 7 | (BM1D)2'!X42="L","N","")))</f>
        <v/>
      </c>
      <c r="CC42" s="25" t="str">
        <f>'Hedge 7 | (BM1D)2'!AM42</f>
        <v/>
      </c>
      <c r="CD42" s="25" t="str">
        <f>'Hedge 7 | (BM1D)2'!S42</f>
        <v/>
      </c>
      <c r="CE42" s="39" t="str">
        <f>'Hedge 7 | (BM1D)2'!U42</f>
        <v/>
      </c>
      <c r="CF42" s="55"/>
      <c r="CG42" s="55"/>
      <c r="CH42" s="1" t="e">
        <f>IF(AN42="",0,IFERROR(VLOOKUP(AN37&amp;AN38&amp;AN39&amp;AN40&amp;AN41&amp;AN42,General!I:J,2,FALSE),0))+AO41</f>
        <v>#VALUE!</v>
      </c>
      <c r="CP42" s="1" t="str">
        <f t="shared" ca="1" si="85"/>
        <v/>
      </c>
      <c r="CQ42" s="1">
        <v>42</v>
      </c>
      <c r="CR42" s="1" t="str">
        <f>$CP$44</f>
        <v/>
      </c>
      <c r="CS42" s="1" t="str">
        <f>IFERROR(VLOOKUP(CS44,General!R:S,2,FALSE),"")</f>
        <v/>
      </c>
      <c r="CT42" s="1" t="str">
        <f>IFERROR(VLOOKUP(CT44,General!R:S,2,FALSE),"")</f>
        <v/>
      </c>
      <c r="CU42" s="1" t="str">
        <f>IFERROR(VLOOKUP(CU44,General!R:S,2,FALSE),"")</f>
        <v/>
      </c>
      <c r="CV42" s="1" t="str">
        <f>IFERROR(VLOOKUP(CV44,General!R:S,2,FALSE),"")</f>
        <v/>
      </c>
      <c r="CW42" s="1">
        <f t="shared" ref="CW42" ca="1" si="87">COUNTIF(CS43:CV43,MAX(CS43:CV43))</f>
        <v>4</v>
      </c>
      <c r="DB42" s="1" t="str">
        <f ca="1">$CW$39</f>
        <v/>
      </c>
      <c r="DE42" s="1" t="str">
        <f t="shared" si="10"/>
        <v/>
      </c>
      <c r="EB42" s="17" t="str">
        <f t="shared" ref="EB42:EB73" si="88">"B"&amp;A42</f>
        <v>B33</v>
      </c>
      <c r="EC42" s="75" t="str">
        <f t="shared" ref="EC42:EC73" si="89">I42</f>
        <v/>
      </c>
      <c r="ED42" s="4" t="str">
        <f t="shared" ref="ED42:ED73" si="90">S42</f>
        <v/>
      </c>
      <c r="EE42" s="4" t="str">
        <f t="shared" ref="EE42:EE73" si="91">AC42</f>
        <v/>
      </c>
      <c r="EF42" s="4" t="str">
        <f t="shared" ref="EF42:EF73" si="92">BA42</f>
        <v/>
      </c>
      <c r="EG42" s="4" t="str">
        <f t="shared" ref="EG42:EG73" si="93">BK42</f>
        <v/>
      </c>
      <c r="EH42" s="4" t="str">
        <f t="shared" ref="EH42:EH73" si="94">BU42</f>
        <v/>
      </c>
    </row>
    <row r="43" spans="1:138" ht="26.25" customHeigh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(BTC)2'!AM43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(BDC)2'!AM43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(BT)2-M1'!AM43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33"/>
      <c r="AI43" s="118"/>
      <c r="AJ43" s="55"/>
      <c r="AK43" s="115"/>
      <c r="AL43" s="73"/>
      <c r="AM43" s="67" t="str" cm="1">
        <f t="array" aca="1" ref="AM43" ca="1">IF(AH42="","",INDIRECT(DB42&amp;CQ43))</f>
        <v/>
      </c>
      <c r="AN43" s="25" t="str">
        <f t="shared" si="12"/>
        <v/>
      </c>
      <c r="AO43" s="25" t="str">
        <f t="shared" si="13"/>
        <v/>
      </c>
      <c r="AP43" s="39" t="str">
        <f t="shared" si="14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(BM1C)2'!AM43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(BFC)2'!AM43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8" t="str">
        <f>'Hedge 6 | (D3BF3)2'!B43</f>
        <v/>
      </c>
      <c r="BO43" s="25" t="str">
        <f>'Hedge 6 | (D3BF3)2'!C43</f>
        <v/>
      </c>
      <c r="BP43" s="25" t="str">
        <f>'Hedge 6 | (D3BF3)2'!H43</f>
        <v/>
      </c>
      <c r="BQ43" s="25" t="str">
        <f>'Hedge 6 | (D3BF3)2'!O43</f>
        <v/>
      </c>
      <c r="BR43" s="25" t="str">
        <f>IF(AH43="","",IF('Hedge 6 | (D3BF3)2'!X43="W","Y",IF('Hedge 6 | (D3BF3)2'!X43="L","N","")))</f>
        <v/>
      </c>
      <c r="BS43" s="25" t="str">
        <f>'Hedge 6 | (D3BF3)2'!AM43</f>
        <v/>
      </c>
      <c r="BT43" s="25" t="str">
        <f>'Hedge 6 | (D3BF3)2'!S43</f>
        <v/>
      </c>
      <c r="BU43" s="39" t="str">
        <f>'Hedge 6 | (D3BF3)2'!U43</f>
        <v/>
      </c>
      <c r="BV43" s="55"/>
      <c r="BW43" s="55"/>
      <c r="BX43" s="38" t="str">
        <f>'Hedge 7 | (BM1D)2'!B43</f>
        <v/>
      </c>
      <c r="BY43" s="25" t="str">
        <f>'Hedge 7 | (BM1D)2'!C43</f>
        <v/>
      </c>
      <c r="BZ43" s="25" t="str">
        <f>'Hedge 7 | (BM1D)2'!H43</f>
        <v/>
      </c>
      <c r="CA43" s="25" t="str">
        <f>'Hedge 7 | (BM1D)2'!O43</f>
        <v/>
      </c>
      <c r="CB43" s="25" t="str">
        <f>IF(AH43="","",IF('Hedge 7 | (BM1D)2'!X43="W","Y",IF('Hedge 7 | (BM1D)2'!X43="L","N","")))</f>
        <v/>
      </c>
      <c r="CC43" s="25" t="str">
        <f>'Hedge 7 | (BM1D)2'!AM43</f>
        <v/>
      </c>
      <c r="CD43" s="25" t="str">
        <f>'Hedge 7 | (BM1D)2'!S43</f>
        <v/>
      </c>
      <c r="CE43" s="39" t="str">
        <f>'Hedge 7 | (BM1D)2'!U43</f>
        <v/>
      </c>
      <c r="CF43" s="55"/>
      <c r="CG43" s="55"/>
      <c r="CH43" s="1" t="e">
        <f>IF(AN43="",0,IFERROR(VLOOKUP(AN38&amp;AN39&amp;AN40&amp;AN41&amp;AN42&amp;AN43,General!I:J,2,FALSE),0))+AO42</f>
        <v>#VALUE!</v>
      </c>
      <c r="CP43" s="1" t="str">
        <f t="shared" ca="1" si="85"/>
        <v/>
      </c>
      <c r="CQ43" s="1">
        <v>43</v>
      </c>
      <c r="CR43" s="1" t="str">
        <f>$CP$44</f>
        <v/>
      </c>
      <c r="CS43" s="1">
        <f ca="1">IF(CS44="",-1,COUNTIF(INDIRECT(CS42&amp;CQ40):INDIRECT(CS42&amp;CQ44),"Y"))</f>
        <v>-1</v>
      </c>
      <c r="CT43" s="1">
        <f ca="1">IF(CT44="",-1,COUNTIF(INDIRECT(CT42&amp;CQ40):INDIRECT(CT42&amp;CQ44),"Y"))</f>
        <v>-1</v>
      </c>
      <c r="CU43" s="1">
        <f ca="1">IF(CU44="",-1,COUNTIF(INDIRECT(CU42&amp;CQ40):INDIRECT(CU42&amp;CQ44),"Y"))</f>
        <v>-1</v>
      </c>
      <c r="CV43" s="1">
        <f ca="1">IF(CV44="",-1,COUNTIF(INDIRECT(CV42&amp;CS40):INDIRECT(CV42&amp;CQ44),"Y"))</f>
        <v>-1</v>
      </c>
      <c r="CW43" s="1" t="str" cm="1">
        <f t="array" aca="1" ref="CW43" ca="1">IFERROR(INDEX($CS$44:$CV$44,_xlfn.AGGREGATE(15,6,COLUMN($CS$44:$CV$44)-COLUMN($CR$44)/($CS$43:$CV$43=MAX($CS$43:$CV$43)),COLUMNS($CS$44:CS44
))),"")</f>
        <v/>
      </c>
      <c r="CX43" s="1" t="str" cm="1">
        <f t="array" aca="1" ref="CX43" ca="1">IFERROR(INDEX($CS$44:$CV$44,_xlfn.AGGREGATE(15,6,COLUMN($CS$44:$CV$44)-COLUMN($CR$44)/($CS$43:$CV$43=MAX($CS$43:$CV$43)),COLUMNS($CS$44:CT44
))),"")</f>
        <v/>
      </c>
      <c r="CY43" s="1" t="str" cm="1">
        <f t="array" aca="1" ref="CY43" ca="1">IFERROR(INDEX($CS$44:$CV$44,_xlfn.AGGREGATE(15,6,COLUMN($CS$44:$CV$44)-COLUMN($CR$44)/($CS$43:$CV$43=MAX($CS$43:$CV$43)),COLUMNS($CS$44:CU44
))),"")</f>
        <v/>
      </c>
      <c r="CZ43" s="1" t="str" cm="1">
        <f t="array" aca="1" ref="CZ43" ca="1">IFERROR(INDEX($CS$44:$CV$44,_xlfn.AGGREGATE(15,6,COLUMN($CS$44:$CV$44)-COLUMN($CR$44)/($CS$43:$CV$43=MAX($CS$43:$CV$43)),COLUMNS($CS$44:CV44
))),"")</f>
        <v/>
      </c>
      <c r="DA43" s="1" t="str" cm="1">
        <f t="array" aca="1" ref="DA43" ca="1">IFERROR(INDEX($CT$44:$CW$44,_xlfn.AGGREGATE(15,6,COLUMN($CT$44:$CW$44)-COLUMN(CV44)/($CT$43:$CW$43=MAX($CT$43:$CW$43)),COLUMNS($CT$44:$CT$44))),"")</f>
        <v/>
      </c>
      <c r="DB43" s="1" t="str">
        <f ca="1">$CW$39</f>
        <v/>
      </c>
      <c r="DE43" s="1" t="str">
        <f t="shared" si="10"/>
        <v/>
      </c>
      <c r="EB43" s="17" t="str">
        <f t="shared" si="88"/>
        <v>B34</v>
      </c>
      <c r="EC43" s="75" t="str">
        <f t="shared" si="89"/>
        <v/>
      </c>
      <c r="ED43" s="4" t="str">
        <f t="shared" si="90"/>
        <v/>
      </c>
      <c r="EE43" s="4" t="str">
        <f t="shared" si="91"/>
        <v/>
      </c>
      <c r="EF43" s="4" t="str">
        <f t="shared" si="92"/>
        <v/>
      </c>
      <c r="EG43" s="4" t="str">
        <f t="shared" si="93"/>
        <v/>
      </c>
      <c r="EH43" s="4" t="str">
        <f t="shared" si="94"/>
        <v/>
      </c>
    </row>
    <row r="44" spans="1:138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(BTC)2'!AM44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(BDC)2'!AM44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(BT)2-M1'!AM44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34"/>
      <c r="AI44" s="128"/>
      <c r="AJ44" s="129"/>
      <c r="AK44" s="116"/>
      <c r="AL44" s="74"/>
      <c r="AM44" s="70" t="str" cm="1">
        <f t="array" aca="1" ref="AM44" ca="1">IF(AH43="","",INDIRECT(DB43&amp;CQ44))</f>
        <v/>
      </c>
      <c r="AN44" s="41" t="str">
        <f t="shared" si="12"/>
        <v/>
      </c>
      <c r="AO44" s="41" t="str">
        <f t="shared" si="13"/>
        <v/>
      </c>
      <c r="AP44" s="42" t="str">
        <f t="shared" si="14"/>
        <v/>
      </c>
      <c r="AQ44" s="129"/>
      <c r="AR44" s="129"/>
      <c r="AS44" s="129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(BM1C)2'!AM44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(BFC)2'!AM44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40" t="str">
        <f>'Hedge 6 | (D3BF3)2'!B44</f>
        <v/>
      </c>
      <c r="BO44" s="41" t="str">
        <f>'Hedge 6 | (D3BF3)2'!C44</f>
        <v/>
      </c>
      <c r="BP44" s="41" t="str">
        <f>'Hedge 6 | (D3BF3)2'!H44</f>
        <v/>
      </c>
      <c r="BQ44" s="41" t="str">
        <f>'Hedge 6 | (D3BF3)2'!O44</f>
        <v/>
      </c>
      <c r="BR44" s="41" t="str">
        <f>IF(AH44="","",IF('Hedge 6 | (D3BF3)2'!X44="W","Y",IF('Hedge 6 | (D3BF3)2'!X44="L","N","")))</f>
        <v/>
      </c>
      <c r="BS44" s="41" t="str">
        <f>'Hedge 6 | (D3BF3)2'!AM44</f>
        <v/>
      </c>
      <c r="BT44" s="41" t="str">
        <f>'Hedge 6 | (D3BF3)2'!S44</f>
        <v/>
      </c>
      <c r="BU44" s="42" t="str">
        <f>'Hedge 6 | (D3BF3)2'!U44</f>
        <v/>
      </c>
      <c r="BV44" s="55"/>
      <c r="BW44" s="55"/>
      <c r="BX44" s="40" t="str">
        <f>'Hedge 7 | (BM1D)2'!B44</f>
        <v/>
      </c>
      <c r="BY44" s="41" t="str">
        <f>'Hedge 7 | (BM1D)2'!C44</f>
        <v/>
      </c>
      <c r="BZ44" s="41" t="str">
        <f>'Hedge 7 | (BM1D)2'!H44</f>
        <v/>
      </c>
      <c r="CA44" s="41" t="str">
        <f>'Hedge 7 | (BM1D)2'!O44</f>
        <v/>
      </c>
      <c r="CB44" s="41" t="str">
        <f>IF(AH44="","",IF('Hedge 7 | (BM1D)2'!X44="W","Y",IF('Hedge 7 | (BM1D)2'!X44="L","N","")))</f>
        <v/>
      </c>
      <c r="CC44" s="41" t="str">
        <f>'Hedge 7 | (BM1D)2'!AM44</f>
        <v/>
      </c>
      <c r="CD44" s="41" t="str">
        <f>'Hedge 7 | (BM1D)2'!S44</f>
        <v/>
      </c>
      <c r="CE44" s="42" t="str">
        <f>'Hedge 7 | (BM1D)2'!U44</f>
        <v/>
      </c>
      <c r="CF44" s="55"/>
      <c r="CG44" s="55"/>
      <c r="CH44" s="1" t="e">
        <f>IF(AN44="",0,IFERROR(VLOOKUP(AN39&amp;AN40&amp;AN41&amp;AN42&amp;AN43&amp;AN44,General!I:J,2,FALSE),0))+AO43</f>
        <v>#VALUE!</v>
      </c>
      <c r="CI44" s="1" t="str">
        <f t="shared" ref="CI44" si="95">I44</f>
        <v/>
      </c>
      <c r="CJ44" s="1" t="str">
        <f t="shared" ref="CJ44" si="96">S44</f>
        <v/>
      </c>
      <c r="CK44" s="1" t="str">
        <f t="shared" ref="CK44" si="97">AC44</f>
        <v/>
      </c>
      <c r="CL44" s="1" t="str">
        <f t="shared" ref="CL44" si="98">BA44</f>
        <v/>
      </c>
      <c r="CM44" s="1" t="str">
        <f t="shared" ref="CM44" si="99">BK44</f>
        <v/>
      </c>
      <c r="CN44" s="1" t="str">
        <f t="shared" ref="CN44" si="100">BU44</f>
        <v/>
      </c>
      <c r="CO44" s="1" t="str">
        <f t="shared" ref="CO44" si="101">CE44</f>
        <v/>
      </c>
      <c r="CP44" s="1" t="str">
        <f t="shared" ref="CP44" si="102">IF(AH44="","",INDEX($CI$4:$CO$4,MATCH(MAX(CI44:CO44),CI44:CO44,0)))</f>
        <v/>
      </c>
      <c r="CQ44" s="1">
        <v>44</v>
      </c>
      <c r="CR44" s="1" t="str">
        <f>$CP$44</f>
        <v/>
      </c>
      <c r="CS44" s="1" t="str" cm="1">
        <f t="array" ref="CS44">IFERROR(INDEX($CI$4:$CO$4,_xlfn.AGGREGATE(15,6,COLUMN($CI$4:$CO$4)-COLUMN($CH$1)/($CI$44:$CO$44=MAX($CI$44:$CO$44)),COLUMNS($CI$4:CI4))),"")</f>
        <v/>
      </c>
      <c r="CT44" s="1" t="str" cm="1">
        <f t="array" ref="CT44">IFERROR(INDEX($CI$4:$CO$4,_xlfn.AGGREGATE(15,6,COLUMN($CI$4:$CO$4)-COLUMN($CH$1)/($CI$44:$CO$44=MAX($CI$44:$CO$44)),COLUMNS($CI$4:CJ4))),"")</f>
        <v/>
      </c>
      <c r="CU44" s="1" t="str" cm="1">
        <f t="array" ref="CU44">IFERROR(INDEX($CI$4:$CO$4,_xlfn.AGGREGATE(15,6,COLUMN($CI$4:$CO$4)-COLUMN($CH$1)/($CI$44:$CO$44=MAX($CI$44:$CO$44)),COLUMNS($CI$4:CK4))),"")</f>
        <v/>
      </c>
      <c r="CV44" s="1" t="str" cm="1">
        <f t="array" ref="CV44">IFERROR(INDEX($CI$4:$CO$4,_xlfn.AGGREGATE(15,6,COLUMN($CI$4:$CO$4)-COLUMN($CH$1)/($CI$44:$CO$44=MAX($CI$44:$CO$44)),COLUMNS($CI$4:CL4))),"")</f>
        <v/>
      </c>
      <c r="CW44" s="66" t="str">
        <f t="shared" ref="CW44" ca="1" si="103">IF(CX43="",CW43,CW40)</f>
        <v/>
      </c>
      <c r="DA44" s="1" t="str">
        <f ca="1">IF(CW41&gt;1,"R","N")</f>
        <v>R</v>
      </c>
      <c r="DB44" s="1" t="str">
        <f ca="1">CW44</f>
        <v/>
      </c>
      <c r="DE44" s="1" t="str">
        <f t="shared" si="10"/>
        <v/>
      </c>
      <c r="EB44" s="17" t="str">
        <f t="shared" si="88"/>
        <v>B35</v>
      </c>
      <c r="EC44" s="75" t="str">
        <f t="shared" si="89"/>
        <v/>
      </c>
      <c r="ED44" s="4" t="str">
        <f t="shared" si="90"/>
        <v/>
      </c>
      <c r="EE44" s="4" t="str">
        <f t="shared" si="91"/>
        <v/>
      </c>
      <c r="EF44" s="4" t="str">
        <f t="shared" si="92"/>
        <v/>
      </c>
      <c r="EG44" s="4" t="str">
        <f t="shared" si="93"/>
        <v/>
      </c>
      <c r="EH44" s="4" t="str">
        <f t="shared" si="94"/>
        <v/>
      </c>
    </row>
    <row r="45" spans="1:138" ht="26.25" customHeigh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(BTC)2'!AM45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(BDC)2'!AM45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(BT)2-M1'!AM45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32"/>
      <c r="AI45" s="118"/>
      <c r="AJ45" s="55"/>
      <c r="AK45" s="127" t="str">
        <f>IF(AH44="","",IF(DA44="R","R",""))</f>
        <v/>
      </c>
      <c r="AL45" s="68" t="str">
        <f>IF(AH44="","",VLOOKUP(DB45,General!U:V,2,FALSE))</f>
        <v/>
      </c>
      <c r="AM45" s="69" t="str" cm="1">
        <f t="array" aca="1" ref="AM45" ca="1">IF(AH44="","",INDIRECT(DB44&amp;CQ45))</f>
        <v/>
      </c>
      <c r="AN45" s="36" t="str">
        <f t="shared" si="12"/>
        <v/>
      </c>
      <c r="AO45" s="36" t="str">
        <f t="shared" si="13"/>
        <v/>
      </c>
      <c r="AP45" s="37" t="str">
        <f t="shared" si="14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(BM1C)2'!AM45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(BFC)2'!AM45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(D3BF3)2'!AM45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35" t="str">
        <f>'Hedge 7 | (BM1D)2'!B45</f>
        <v/>
      </c>
      <c r="BY45" s="36" t="str">
        <f>'Hedge 7 | (BM1D)2'!C45</f>
        <v/>
      </c>
      <c r="BZ45" s="36" t="str">
        <f>'Hedge 7 | (BM1D)2'!H45</f>
        <v/>
      </c>
      <c r="CA45" s="36" t="str">
        <f>'Hedge 7 | (BM1D)2'!O45</f>
        <v/>
      </c>
      <c r="CB45" s="36" t="str">
        <f>IF(AH45="","",IF('Hedge 7 | (BM1D)2'!X45="W","Y",IF('Hedge 7 | (BM1D)2'!X45="L","N","")))</f>
        <v/>
      </c>
      <c r="CC45" s="36" t="str">
        <f>'Hedge 7 | (BM1D)2'!AM45</f>
        <v/>
      </c>
      <c r="CD45" s="36" t="str">
        <f>'Hedge 7 | (BM1D)2'!S45</f>
        <v/>
      </c>
      <c r="CE45" s="37" t="str">
        <f>'Hedge 7 | (BM1D)2'!U45</f>
        <v/>
      </c>
      <c r="CF45" s="55"/>
      <c r="CG45" s="55"/>
      <c r="CH45" s="1" t="e">
        <f>IF(AN45="",0,IFERROR(VLOOKUP(AN40&amp;AN41&amp;AN42&amp;AN43&amp;AN44&amp;AN45,General!I:J,2,FALSE),0))+AO44</f>
        <v>#VALUE!</v>
      </c>
      <c r="CP45" s="1" t="str">
        <f t="shared" ref="CP45" ca="1" si="104">CW44</f>
        <v/>
      </c>
      <c r="CQ45" s="1">
        <v>45</v>
      </c>
      <c r="CR45" s="1" t="str">
        <f>$CP$49</f>
        <v/>
      </c>
      <c r="CW45" s="1" t="str">
        <f t="shared" ref="CW45" ca="1" si="105">IF(CW46=1,CW48,IF(CW46=2,IF(CX48="",CW48,CX48),IF(CW46=3,IF(AND(CX48="",CY48=""),CW48,IF(CY48="",CX48,CY48)),IF(AND(CX48="",CY48="",CZ48=""),CW48,IF(AND(CY48="",CZ48=""),CX48,IF(CZ48="",CY48,CZ48))))))</f>
        <v/>
      </c>
      <c r="DB45" s="1" t="str">
        <f ca="1">$CW$44</f>
        <v/>
      </c>
      <c r="DE45" s="1" t="str">
        <f t="shared" si="10"/>
        <v/>
      </c>
      <c r="EB45" s="17" t="str">
        <f t="shared" si="88"/>
        <v>B36</v>
      </c>
      <c r="EC45" s="75" t="str">
        <f t="shared" si="89"/>
        <v/>
      </c>
      <c r="ED45" s="4" t="str">
        <f t="shared" si="90"/>
        <v/>
      </c>
      <c r="EE45" s="4" t="str">
        <f t="shared" si="91"/>
        <v/>
      </c>
      <c r="EF45" s="4" t="str">
        <f t="shared" si="92"/>
        <v/>
      </c>
      <c r="EG45" s="4" t="str">
        <f t="shared" si="93"/>
        <v/>
      </c>
      <c r="EH45" s="4" t="str">
        <f t="shared" si="94"/>
        <v/>
      </c>
    </row>
    <row r="46" spans="1:138" ht="26.25" customHeigh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(BTC)2'!AM46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(BDC)2'!AM46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(BT)2-M1'!AM46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33"/>
      <c r="AI46" s="118"/>
      <c r="AJ46" s="55"/>
      <c r="AK46" s="115"/>
      <c r="AL46" s="73"/>
      <c r="AM46" s="67" t="str" cm="1">
        <f t="array" aca="1" ref="AM46" ca="1">IF(AH45="","",INDIRECT(DB45&amp;CQ46))</f>
        <v/>
      </c>
      <c r="AN46" s="25" t="str">
        <f t="shared" si="12"/>
        <v/>
      </c>
      <c r="AO46" s="25" t="str">
        <f t="shared" si="13"/>
        <v/>
      </c>
      <c r="AP46" s="39" t="str">
        <f t="shared" si="14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(BM1C)2'!AM46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(BFC)2'!AM46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8" t="str">
        <f>'Hedge 6 | (D3BF3)2'!B46</f>
        <v/>
      </c>
      <c r="BO46" s="25" t="str">
        <f>'Hedge 6 | (D3BF3)2'!C46</f>
        <v/>
      </c>
      <c r="BP46" s="25" t="str">
        <f>'Hedge 6 | (D3BF3)2'!H46</f>
        <v/>
      </c>
      <c r="BQ46" s="25" t="str">
        <f>'Hedge 6 | (D3BF3)2'!O46</f>
        <v/>
      </c>
      <c r="BR46" s="25" t="str">
        <f>IF(AH46="","",IF('Hedge 6 | (D3BF3)2'!X46="W","Y",IF('Hedge 6 | (D3BF3)2'!X46="L","N","")))</f>
        <v/>
      </c>
      <c r="BS46" s="25" t="str">
        <f>'Hedge 6 | (D3BF3)2'!AM46</f>
        <v/>
      </c>
      <c r="BT46" s="25" t="str">
        <f>'Hedge 6 | (D3BF3)2'!S46</f>
        <v/>
      </c>
      <c r="BU46" s="39" t="str">
        <f>'Hedge 6 | (D3BF3)2'!U46</f>
        <v/>
      </c>
      <c r="BV46" s="55"/>
      <c r="BW46" s="55"/>
      <c r="BX46" s="38" t="str">
        <f>'Hedge 7 | (BM1D)2'!B46</f>
        <v/>
      </c>
      <c r="BY46" s="25" t="str">
        <f>'Hedge 7 | (BM1D)2'!C46</f>
        <v/>
      </c>
      <c r="BZ46" s="25" t="str">
        <f>'Hedge 7 | (BM1D)2'!H46</f>
        <v/>
      </c>
      <c r="CA46" s="25" t="str">
        <f>'Hedge 7 | (BM1D)2'!O46</f>
        <v/>
      </c>
      <c r="CB46" s="25" t="str">
        <f>IF(AH46="","",IF('Hedge 7 | (BM1D)2'!X46="W","Y",IF('Hedge 7 | (BM1D)2'!X46="L","N","")))</f>
        <v/>
      </c>
      <c r="CC46" s="25" t="str">
        <f>'Hedge 7 | (BM1D)2'!AM46</f>
        <v/>
      </c>
      <c r="CD46" s="25" t="str">
        <f>'Hedge 7 | (BM1D)2'!S46</f>
        <v/>
      </c>
      <c r="CE46" s="39" t="str">
        <f>'Hedge 7 | (BM1D)2'!U46</f>
        <v/>
      </c>
      <c r="CF46" s="55"/>
      <c r="CG46" s="55"/>
      <c r="CH46" s="1" t="e">
        <f>IF(AN46="",0,IFERROR(VLOOKUP(AN41&amp;AN42&amp;AN43&amp;AN44&amp;AN45&amp;AN46,General!I:J,2,FALSE),0))+AO45</f>
        <v>#VALUE!</v>
      </c>
      <c r="CP46" s="1" t="str">
        <f t="shared" ref="CP46:CP48" ca="1" si="106">CP45</f>
        <v/>
      </c>
      <c r="CQ46" s="1">
        <v>46</v>
      </c>
      <c r="CR46" s="1" t="str">
        <f>$CP$49</f>
        <v/>
      </c>
      <c r="CW46" s="1">
        <f t="shared" ref="CW46" ca="1" si="107">IF(CW47=1,1,DC46)</f>
        <v>4</v>
      </c>
      <c r="DB46" s="1" t="str">
        <f ca="1">$CW$44</f>
        <v/>
      </c>
      <c r="DC46" s="1">
        <f>IF(DC41=4,1,DC41+1)</f>
        <v>4</v>
      </c>
      <c r="DE46" s="1" t="str">
        <f t="shared" si="10"/>
        <v/>
      </c>
      <c r="EB46" s="17" t="str">
        <f t="shared" si="88"/>
        <v>B37</v>
      </c>
      <c r="EC46" s="75" t="str">
        <f t="shared" si="89"/>
        <v/>
      </c>
      <c r="ED46" s="4" t="str">
        <f t="shared" si="90"/>
        <v/>
      </c>
      <c r="EE46" s="4" t="str">
        <f t="shared" si="91"/>
        <v/>
      </c>
      <c r="EF46" s="4" t="str">
        <f t="shared" si="92"/>
        <v/>
      </c>
      <c r="EG46" s="4" t="str">
        <f t="shared" si="93"/>
        <v/>
      </c>
      <c r="EH46" s="4" t="str">
        <f t="shared" si="94"/>
        <v/>
      </c>
    </row>
    <row r="47" spans="1:138" ht="26.25" customHeigh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(BTC)2'!AM47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(BDC)2'!AM47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(BT)2-M1'!AM47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33"/>
      <c r="AI47" s="118"/>
      <c r="AJ47" s="55"/>
      <c r="AK47" s="115"/>
      <c r="AL47" s="73"/>
      <c r="AM47" s="67" t="str" cm="1">
        <f t="array" aca="1" ref="AM47" ca="1">IF(AH46="","",INDIRECT(DB46&amp;CQ47))</f>
        <v/>
      </c>
      <c r="AN47" s="25" t="str">
        <f t="shared" si="12"/>
        <v/>
      </c>
      <c r="AO47" s="25" t="str">
        <f t="shared" si="13"/>
        <v/>
      </c>
      <c r="AP47" s="39" t="str">
        <f t="shared" si="14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(BM1C)2'!AM47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(BFC)2'!AM47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8" t="str">
        <f>'Hedge 6 | (D3BF3)2'!B47</f>
        <v/>
      </c>
      <c r="BO47" s="25" t="str">
        <f>'Hedge 6 | (D3BF3)2'!C47</f>
        <v/>
      </c>
      <c r="BP47" s="25" t="str">
        <f>'Hedge 6 | (D3BF3)2'!H47</f>
        <v/>
      </c>
      <c r="BQ47" s="25" t="str">
        <f>'Hedge 6 | (D3BF3)2'!O47</f>
        <v/>
      </c>
      <c r="BR47" s="25" t="str">
        <f>IF(AH47="","",IF('Hedge 6 | (D3BF3)2'!X47="W","Y",IF('Hedge 6 | (D3BF3)2'!X47="L","N","")))</f>
        <v/>
      </c>
      <c r="BS47" s="25" t="str">
        <f>'Hedge 6 | (D3BF3)2'!AM47</f>
        <v/>
      </c>
      <c r="BT47" s="25" t="str">
        <f>'Hedge 6 | (D3BF3)2'!S47</f>
        <v/>
      </c>
      <c r="BU47" s="39" t="str">
        <f>'Hedge 6 | (D3BF3)2'!U47</f>
        <v/>
      </c>
      <c r="BV47" s="55"/>
      <c r="BW47" s="55"/>
      <c r="BX47" s="38" t="str">
        <f>'Hedge 7 | (BM1D)2'!B47</f>
        <v/>
      </c>
      <c r="BY47" s="25" t="str">
        <f>'Hedge 7 | (BM1D)2'!C47</f>
        <v/>
      </c>
      <c r="BZ47" s="25" t="str">
        <f>'Hedge 7 | (BM1D)2'!H47</f>
        <v/>
      </c>
      <c r="CA47" s="25" t="str">
        <f>'Hedge 7 | (BM1D)2'!O47</f>
        <v/>
      </c>
      <c r="CB47" s="25" t="str">
        <f>IF(AH47="","",IF('Hedge 7 | (BM1D)2'!X47="W","Y",IF('Hedge 7 | (BM1D)2'!X47="L","N","")))</f>
        <v/>
      </c>
      <c r="CC47" s="25" t="str">
        <f>'Hedge 7 | (BM1D)2'!AM47</f>
        <v/>
      </c>
      <c r="CD47" s="25" t="str">
        <f>'Hedge 7 | (BM1D)2'!S47</f>
        <v/>
      </c>
      <c r="CE47" s="39" t="str">
        <f>'Hedge 7 | (BM1D)2'!U47</f>
        <v/>
      </c>
      <c r="CF47" s="55"/>
      <c r="CG47" s="55"/>
      <c r="CH47" s="1" t="e">
        <f>IF(AN47="",0,IFERROR(VLOOKUP(AN42&amp;AN43&amp;AN44&amp;AN45&amp;AN46&amp;AN47,General!I:J,2,FALSE),0))+AO46</f>
        <v>#VALUE!</v>
      </c>
      <c r="CP47" s="1" t="str">
        <f t="shared" ca="1" si="106"/>
        <v/>
      </c>
      <c r="CQ47" s="1">
        <v>47</v>
      </c>
      <c r="CR47" s="1" t="str">
        <f>$CP$49</f>
        <v/>
      </c>
      <c r="CS47" s="1" t="str">
        <f>IFERROR(VLOOKUP(CS49,General!R:S,2,FALSE),"")</f>
        <v/>
      </c>
      <c r="CT47" s="1" t="str">
        <f>IFERROR(VLOOKUP(CT49,General!R:S,2,FALSE),"")</f>
        <v/>
      </c>
      <c r="CU47" s="1" t="str">
        <f>IFERROR(VLOOKUP(CU49,General!R:S,2,FALSE),"")</f>
        <v/>
      </c>
      <c r="CV47" s="1" t="str">
        <f>IFERROR(VLOOKUP(CV49,General!R:S,2,FALSE),"")</f>
        <v/>
      </c>
      <c r="CW47" s="1">
        <f t="shared" ref="CW47" ca="1" si="108">COUNTIF(CS48:CV48,MAX(CS48:CV48))</f>
        <v>4</v>
      </c>
      <c r="DB47" s="1" t="str">
        <f ca="1">$CW$44</f>
        <v/>
      </c>
      <c r="DE47" s="1" t="str">
        <f t="shared" si="10"/>
        <v/>
      </c>
      <c r="EB47" s="17" t="str">
        <f t="shared" si="88"/>
        <v>B38</v>
      </c>
      <c r="EC47" s="75" t="str">
        <f t="shared" si="89"/>
        <v/>
      </c>
      <c r="ED47" s="4" t="str">
        <f t="shared" si="90"/>
        <v/>
      </c>
      <c r="EE47" s="4" t="str">
        <f t="shared" si="91"/>
        <v/>
      </c>
      <c r="EF47" s="4" t="str">
        <f t="shared" si="92"/>
        <v/>
      </c>
      <c r="EG47" s="4" t="str">
        <f t="shared" si="93"/>
        <v/>
      </c>
      <c r="EH47" s="4" t="str">
        <f t="shared" si="94"/>
        <v/>
      </c>
    </row>
    <row r="48" spans="1:138" ht="26.25" customHeigh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(BTC)2'!AM48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(BDC)2'!AM48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(BT)2-M1'!AM48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33"/>
      <c r="AI48" s="118"/>
      <c r="AJ48" s="55"/>
      <c r="AK48" s="115"/>
      <c r="AL48" s="73"/>
      <c r="AM48" s="67" t="str" cm="1">
        <f t="array" aca="1" ref="AM48" ca="1">IF(AH47="","",INDIRECT(DB47&amp;CQ48))</f>
        <v/>
      </c>
      <c r="AN48" s="25" t="str">
        <f t="shared" si="12"/>
        <v/>
      </c>
      <c r="AO48" s="25" t="str">
        <f t="shared" si="13"/>
        <v/>
      </c>
      <c r="AP48" s="39" t="str">
        <f t="shared" si="14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(BM1C)2'!AM48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(BFC)2'!AM48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8" t="str">
        <f>'Hedge 6 | (D3BF3)2'!B48</f>
        <v/>
      </c>
      <c r="BO48" s="25" t="str">
        <f>'Hedge 6 | (D3BF3)2'!C48</f>
        <v/>
      </c>
      <c r="BP48" s="25" t="str">
        <f>'Hedge 6 | (D3BF3)2'!H48</f>
        <v/>
      </c>
      <c r="BQ48" s="25" t="str">
        <f>'Hedge 6 | (D3BF3)2'!O48</f>
        <v/>
      </c>
      <c r="BR48" s="25" t="str">
        <f>IF(AH48="","",IF('Hedge 6 | (D3BF3)2'!X48="W","Y",IF('Hedge 6 | (D3BF3)2'!X48="L","N","")))</f>
        <v/>
      </c>
      <c r="BS48" s="25" t="str">
        <f>'Hedge 6 | (D3BF3)2'!AM48</f>
        <v/>
      </c>
      <c r="BT48" s="25" t="str">
        <f>'Hedge 6 | (D3BF3)2'!S48</f>
        <v/>
      </c>
      <c r="BU48" s="39" t="str">
        <f>'Hedge 6 | (D3BF3)2'!U48</f>
        <v/>
      </c>
      <c r="BV48" s="55"/>
      <c r="BW48" s="55"/>
      <c r="BX48" s="38" t="str">
        <f>'Hedge 7 | (BM1D)2'!B48</f>
        <v/>
      </c>
      <c r="BY48" s="25" t="str">
        <f>'Hedge 7 | (BM1D)2'!C48</f>
        <v/>
      </c>
      <c r="BZ48" s="25" t="str">
        <f>'Hedge 7 | (BM1D)2'!H48</f>
        <v/>
      </c>
      <c r="CA48" s="25" t="str">
        <f>'Hedge 7 | (BM1D)2'!O48</f>
        <v/>
      </c>
      <c r="CB48" s="25" t="str">
        <f>IF(AH48="","",IF('Hedge 7 | (BM1D)2'!X48="W","Y",IF('Hedge 7 | (BM1D)2'!X48="L","N","")))</f>
        <v/>
      </c>
      <c r="CC48" s="25" t="str">
        <f>'Hedge 7 | (BM1D)2'!AM48</f>
        <v/>
      </c>
      <c r="CD48" s="25" t="str">
        <f>'Hedge 7 | (BM1D)2'!S48</f>
        <v/>
      </c>
      <c r="CE48" s="39" t="str">
        <f>'Hedge 7 | (BM1D)2'!U48</f>
        <v/>
      </c>
      <c r="CF48" s="55"/>
      <c r="CG48" s="55"/>
      <c r="CH48" s="1" t="e">
        <f>IF(AN48="",0,IFERROR(VLOOKUP(AN43&amp;AN44&amp;AN45&amp;AN46&amp;AN47&amp;AN48,General!I:J,2,FALSE),0))+AO47</f>
        <v>#VALUE!</v>
      </c>
      <c r="CP48" s="1" t="str">
        <f t="shared" ca="1" si="106"/>
        <v/>
      </c>
      <c r="CQ48" s="1">
        <v>48</v>
      </c>
      <c r="CR48" s="1" t="str">
        <f>$CP$49</f>
        <v/>
      </c>
      <c r="CS48" s="1">
        <f ca="1">IF(CS49="",-1,COUNTIF(INDIRECT(CS47&amp;CQ45):INDIRECT(CS47&amp;CQ49),"Y"))</f>
        <v>-1</v>
      </c>
      <c r="CT48" s="1">
        <f ca="1">IF(CT49="",-1,COUNTIF(INDIRECT(CT47&amp;CQ45):INDIRECT(CT47&amp;CQ49),"Y"))</f>
        <v>-1</v>
      </c>
      <c r="CU48" s="1">
        <f ca="1">IF(CU49="",-1,COUNTIF(INDIRECT(CU47&amp;CQ45):INDIRECT(CU47&amp;CQ49),"Y"))</f>
        <v>-1</v>
      </c>
      <c r="CV48" s="1">
        <f ca="1">IF(CV49="",-1,COUNTIF(INDIRECT(CV47&amp;CS45):INDIRECT(CV47&amp;CQ49),"Y"))</f>
        <v>-1</v>
      </c>
      <c r="CW48" s="1" t="str" cm="1">
        <f t="array" aca="1" ref="CW48" ca="1">IFERROR(INDEX($CS$49:$CV$49,_xlfn.AGGREGATE(15,6,COLUMN($CS$49:$CV$49)-COLUMN($CR$49)/($CS$48:$CV$48=MAX($CS$48:$CV$48)),COLUMNS($CS$49:CS49
))),"")</f>
        <v/>
      </c>
      <c r="CX48" s="1" t="str" cm="1">
        <f t="array" aca="1" ref="CX48" ca="1">IFERROR(INDEX($CS$49:$CV$49,_xlfn.AGGREGATE(15,6,COLUMN($CS$49:$CV$49)-COLUMN($CR$49)/($CS$48:$CV$48=MAX($CS$48:$CV$48)),COLUMNS($CS$49:CT49
))),"")</f>
        <v/>
      </c>
      <c r="CY48" s="1" t="str" cm="1">
        <f t="array" aca="1" ref="CY48" ca="1">IFERROR(INDEX($CS$49:$CV$49,_xlfn.AGGREGATE(15,6,COLUMN($CS$49:$CV$49)-COLUMN($CR$49)/($CS$48:$CV$48=MAX($CS$48:$CV$48)),COLUMNS($CS$49:CU49
))),"")</f>
        <v/>
      </c>
      <c r="CZ48" s="1" t="str" cm="1">
        <f t="array" aca="1" ref="CZ48" ca="1">IFERROR(INDEX($CS$49:$CV$49,_xlfn.AGGREGATE(15,6,COLUMN($CS$49:$CV$49)-COLUMN($CR$49)/($CS$48:$CV$48=MAX($CS$48:$CV$48)),COLUMNS($CS$49:CV49
))),"")</f>
        <v/>
      </c>
      <c r="DB48" s="1" t="str">
        <f ca="1">$CW$44</f>
        <v/>
      </c>
      <c r="DE48" s="1" t="str">
        <f t="shared" si="10"/>
        <v/>
      </c>
      <c r="EB48" s="17" t="str">
        <f t="shared" si="88"/>
        <v>B39</v>
      </c>
      <c r="EC48" s="75" t="str">
        <f t="shared" si="89"/>
        <v/>
      </c>
      <c r="ED48" s="4" t="str">
        <f t="shared" si="90"/>
        <v/>
      </c>
      <c r="EE48" s="4" t="str">
        <f t="shared" si="91"/>
        <v/>
      </c>
      <c r="EF48" s="4" t="str">
        <f t="shared" si="92"/>
        <v/>
      </c>
      <c r="EG48" s="4" t="str">
        <f t="shared" si="93"/>
        <v/>
      </c>
      <c r="EH48" s="4" t="str">
        <f t="shared" si="94"/>
        <v/>
      </c>
    </row>
    <row r="49" spans="1:138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(BTC)2'!AM49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(BDC)2'!AM49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(BT)2-M1'!AM49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34"/>
      <c r="AI49" s="118"/>
      <c r="AJ49" s="55"/>
      <c r="AK49" s="116"/>
      <c r="AL49" s="74"/>
      <c r="AM49" s="70" t="str" cm="1">
        <f t="array" aca="1" ref="AM49" ca="1">IF(AH48="","",INDIRECT(DB48&amp;CQ49))</f>
        <v/>
      </c>
      <c r="AN49" s="41" t="str">
        <f t="shared" si="12"/>
        <v/>
      </c>
      <c r="AO49" s="41" t="str">
        <f t="shared" si="13"/>
        <v/>
      </c>
      <c r="AP49" s="42" t="str">
        <f t="shared" si="14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(BM1C)2'!AM49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(BFC)2'!AM49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40" t="str">
        <f>'Hedge 6 | (D3BF3)2'!B49</f>
        <v/>
      </c>
      <c r="BO49" s="41" t="str">
        <f>'Hedge 6 | (D3BF3)2'!C49</f>
        <v/>
      </c>
      <c r="BP49" s="41" t="str">
        <f>'Hedge 6 | (D3BF3)2'!H49</f>
        <v/>
      </c>
      <c r="BQ49" s="41" t="str">
        <f>'Hedge 6 | (D3BF3)2'!O49</f>
        <v/>
      </c>
      <c r="BR49" s="41" t="str">
        <f>IF(AH49="","",IF('Hedge 6 | (D3BF3)2'!X49="W","Y",IF('Hedge 6 | (D3BF3)2'!X49="L","N","")))</f>
        <v/>
      </c>
      <c r="BS49" s="41" t="str">
        <f>'Hedge 6 | (D3BF3)2'!AM49</f>
        <v/>
      </c>
      <c r="BT49" s="41" t="str">
        <f>'Hedge 6 | (D3BF3)2'!S49</f>
        <v/>
      </c>
      <c r="BU49" s="42" t="str">
        <f>'Hedge 6 | (D3BF3)2'!U49</f>
        <v/>
      </c>
      <c r="BV49" s="55"/>
      <c r="BW49" s="55"/>
      <c r="BX49" s="40" t="str">
        <f>'Hedge 7 | (BM1D)2'!B49</f>
        <v/>
      </c>
      <c r="BY49" s="41" t="str">
        <f>'Hedge 7 | (BM1D)2'!C49</f>
        <v/>
      </c>
      <c r="BZ49" s="41" t="str">
        <f>'Hedge 7 | (BM1D)2'!H49</f>
        <v/>
      </c>
      <c r="CA49" s="41" t="str">
        <f>'Hedge 7 | (BM1D)2'!O49</f>
        <v/>
      </c>
      <c r="CB49" s="41" t="str">
        <f>IF(AH49="","",IF('Hedge 7 | (BM1D)2'!X49="W","Y",IF('Hedge 7 | (BM1D)2'!X49="L","N","")))</f>
        <v/>
      </c>
      <c r="CC49" s="41" t="str">
        <f>'Hedge 7 | (BM1D)2'!AM49</f>
        <v/>
      </c>
      <c r="CD49" s="41" t="str">
        <f>'Hedge 7 | (BM1D)2'!S49</f>
        <v/>
      </c>
      <c r="CE49" s="42" t="str">
        <f>'Hedge 7 | (BM1D)2'!U49</f>
        <v/>
      </c>
      <c r="CF49" s="55"/>
      <c r="CG49" s="55"/>
      <c r="CH49" s="1" t="e">
        <f>IF(AN49="",0,IFERROR(VLOOKUP(AN44&amp;AN45&amp;AN46&amp;AN47&amp;AN48&amp;AN49,General!I:J,2,FALSE),0))+AO48</f>
        <v>#VALUE!</v>
      </c>
      <c r="CI49" s="1" t="str">
        <f t="shared" ref="CI49" si="109">I49</f>
        <v/>
      </c>
      <c r="CJ49" s="1" t="str">
        <f t="shared" ref="CJ49" si="110">S49</f>
        <v/>
      </c>
      <c r="CK49" s="1" t="str">
        <f t="shared" ref="CK49" si="111">AC49</f>
        <v/>
      </c>
      <c r="CL49" s="1" t="str">
        <f t="shared" ref="CL49" si="112">BA49</f>
        <v/>
      </c>
      <c r="CM49" s="1" t="str">
        <f t="shared" ref="CM49" si="113">BK49</f>
        <v/>
      </c>
      <c r="CN49" s="1" t="str">
        <f t="shared" ref="CN49" si="114">BU49</f>
        <v/>
      </c>
      <c r="CO49" s="1" t="str">
        <f t="shared" ref="CO49" si="115">CE49</f>
        <v/>
      </c>
      <c r="CP49" s="1" t="str">
        <f t="shared" ref="CP49" si="116">IF(AH49="","",INDEX($CI$4:$CO$4,MATCH(MAX(CI49:CO49),CI49:CO49,0)))</f>
        <v/>
      </c>
      <c r="CQ49" s="1">
        <v>49</v>
      </c>
      <c r="CR49" s="1" t="str">
        <f>$CP$49</f>
        <v/>
      </c>
      <c r="CS49" s="1" t="str" cm="1">
        <f t="array" ref="CS49">IFERROR(INDEX($CI$4:$CO$4,_xlfn.AGGREGATE(15,6,COLUMN($CI$4:$CO$4)-COLUMN($CH$1)/($CI$49:$CO$49=MAX($CI$49:$CO$49)),COLUMNS($CI$4:CI4))),"")</f>
        <v/>
      </c>
      <c r="CT49" s="1" t="str" cm="1">
        <f t="array" ref="CT49">IFERROR(INDEX($CI$4:$CO$4,_xlfn.AGGREGATE(15,6,COLUMN($CI$4:$CO$4)-COLUMN($CH$1)/($CI$49:$CO$49=MAX($CI$49:$CO$49)),COLUMNS($CI$4:CJ4))),"")</f>
        <v/>
      </c>
      <c r="CU49" s="1" t="str" cm="1">
        <f t="array" ref="CU49">IFERROR(INDEX($CI$4:$CO$4,_xlfn.AGGREGATE(15,6,COLUMN($CI$4:$CO$4)-COLUMN($CH$1)/($CI$49:$CO$49=MAX($CI$49:$CO$49)),COLUMNS($CI$4:CK4))),"")</f>
        <v/>
      </c>
      <c r="CV49" s="1" t="str" cm="1">
        <f t="array" ref="CV49">IFERROR(INDEX($CI$4:$CO$4,_xlfn.AGGREGATE(15,6,COLUMN($CI$4:$CO$4)-COLUMN($CH$1)/($CI$49:$CO$49=MAX($CI$49:$CO$49)),COLUMNS($CI$4:CL4))),"")</f>
        <v/>
      </c>
      <c r="CW49" s="66" t="str">
        <f t="shared" ref="CW49" ca="1" si="117">IF(CX48="",CW48,CW45)</f>
        <v/>
      </c>
      <c r="DA49" s="1" t="str">
        <f ca="1">IF(CW46&gt;1,"R","N")</f>
        <v>R</v>
      </c>
      <c r="DB49" s="1" t="str">
        <f ca="1">CW49</f>
        <v/>
      </c>
      <c r="DE49" s="1" t="str">
        <f t="shared" si="10"/>
        <v/>
      </c>
      <c r="EB49" s="17" t="str">
        <f t="shared" si="88"/>
        <v>B40</v>
      </c>
      <c r="EC49" s="75" t="str">
        <f t="shared" si="89"/>
        <v/>
      </c>
      <c r="ED49" s="4" t="str">
        <f t="shared" si="90"/>
        <v/>
      </c>
      <c r="EE49" s="4" t="str">
        <f t="shared" si="91"/>
        <v/>
      </c>
      <c r="EF49" s="4" t="str">
        <f t="shared" si="92"/>
        <v/>
      </c>
      <c r="EG49" s="4" t="str">
        <f t="shared" si="93"/>
        <v/>
      </c>
      <c r="EH49" s="4" t="str">
        <f t="shared" si="94"/>
        <v/>
      </c>
    </row>
    <row r="50" spans="1:138" ht="26.25" customHeigh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(BTC)2'!AM50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(BDC)2'!AM50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(BT)2-M1'!AM50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32"/>
      <c r="AI50" s="118"/>
      <c r="AJ50" s="119"/>
      <c r="AK50" s="127" t="str">
        <f>IF(AH49="","",IF(DA49="R","R",""))</f>
        <v/>
      </c>
      <c r="AL50" s="68" t="str">
        <f>IF(AH49="","",VLOOKUP(DB50,General!U:V,2,FALSE))</f>
        <v/>
      </c>
      <c r="AM50" s="69" t="str" cm="1">
        <f t="array" aca="1" ref="AM50" ca="1">IF(AH49="","",INDIRECT(DB49&amp;CQ50))</f>
        <v/>
      </c>
      <c r="AN50" s="36" t="str">
        <f t="shared" si="12"/>
        <v/>
      </c>
      <c r="AO50" s="36" t="str">
        <f t="shared" si="13"/>
        <v/>
      </c>
      <c r="AP50" s="37" t="str">
        <f t="shared" si="14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(BM1C)2'!AM50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(BFC)2'!AM50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(D3BF3)2'!AM50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35" t="str">
        <f>'Hedge 7 | (BM1D)2'!B50</f>
        <v/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/>
      </c>
      <c r="CC50" s="36" t="str">
        <f>'Hedge 7 | (BM1D)2'!AM50</f>
        <v/>
      </c>
      <c r="CD50" s="36" t="str">
        <f>'Hedge 7 | (BM1D)2'!S50</f>
        <v/>
      </c>
      <c r="CE50" s="37" t="str">
        <f>'Hedge 7 | (BM1D)2'!U50</f>
        <v/>
      </c>
      <c r="CF50" s="55"/>
      <c r="CG50" s="55"/>
      <c r="CH50" s="1" t="e">
        <f>IF(AN50="",0,IFERROR(VLOOKUP(AN45&amp;AN46&amp;AN47&amp;AN48&amp;AN49&amp;AN50,General!I:J,2,FALSE),0))+AO49</f>
        <v>#VALUE!</v>
      </c>
      <c r="CP50" s="1" t="str">
        <f t="shared" ref="CP50" ca="1" si="118">CW49</f>
        <v/>
      </c>
      <c r="CQ50" s="1">
        <v>50</v>
      </c>
      <c r="CR50" s="1" t="str">
        <f>$CP$54</f>
        <v/>
      </c>
      <c r="CW50" s="1" t="str">
        <f t="shared" ref="CW50" ca="1" si="119">IF(CW51=1,CW53,IF(CW51=2,IF(CX53="",CW53,CX53),IF(CW51=3,IF(AND(CX53="",CY53=""),CW53,IF(CY53="",CX53,CY53)),IF(AND(CX53="",CY53="",CZ53=""),CW53,IF(AND(CY53="",CZ53=""),CX53,IF(CZ53="",CY53,CZ53))))))</f>
        <v/>
      </c>
      <c r="DB50" s="1" t="str">
        <f ca="1">$CW$49</f>
        <v/>
      </c>
      <c r="DE50" s="1" t="str">
        <f t="shared" si="10"/>
        <v/>
      </c>
      <c r="EB50" s="17" t="str">
        <f t="shared" si="88"/>
        <v>B41</v>
      </c>
      <c r="EC50" s="75" t="str">
        <f t="shared" si="89"/>
        <v/>
      </c>
      <c r="ED50" s="4" t="str">
        <f t="shared" si="90"/>
        <v/>
      </c>
      <c r="EE50" s="4" t="str">
        <f t="shared" si="91"/>
        <v/>
      </c>
      <c r="EF50" s="4" t="str">
        <f t="shared" si="92"/>
        <v/>
      </c>
      <c r="EG50" s="4" t="str">
        <f t="shared" si="93"/>
        <v/>
      </c>
      <c r="EH50" s="4" t="str">
        <f t="shared" si="94"/>
        <v/>
      </c>
    </row>
    <row r="51" spans="1:138" ht="26.25" customHeigh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(BTC)2'!AM51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(BDC)2'!AM51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(BT)2-M1'!AM51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33"/>
      <c r="AI51" s="118"/>
      <c r="AJ51" s="119"/>
      <c r="AK51" s="115"/>
      <c r="AL51" s="73"/>
      <c r="AM51" s="67" t="str" cm="1">
        <f t="array" aca="1" ref="AM51" ca="1">IF(AH50="","",INDIRECT(DB50&amp;CQ51))</f>
        <v/>
      </c>
      <c r="AN51" s="25" t="str">
        <f t="shared" si="12"/>
        <v/>
      </c>
      <c r="AO51" s="25" t="str">
        <f t="shared" si="13"/>
        <v/>
      </c>
      <c r="AP51" s="39" t="str">
        <f t="shared" si="14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(BM1C)2'!AM51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(BFC)2'!AM51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8" t="str">
        <f>'Hedge 6 | (D3BF3)2'!B51</f>
        <v/>
      </c>
      <c r="BO51" s="25" t="str">
        <f>'Hedge 6 | (D3BF3)2'!C51</f>
        <v/>
      </c>
      <c r="BP51" s="25" t="str">
        <f>'Hedge 6 | (D3BF3)2'!H51</f>
        <v/>
      </c>
      <c r="BQ51" s="25" t="str">
        <f>'Hedge 6 | (D3BF3)2'!O51</f>
        <v/>
      </c>
      <c r="BR51" s="25" t="str">
        <f>IF(AH51="","",IF('Hedge 6 | (D3BF3)2'!X51="W","Y",IF('Hedge 6 | (D3BF3)2'!X51="L","N","")))</f>
        <v/>
      </c>
      <c r="BS51" s="25" t="str">
        <f>'Hedge 6 | (D3BF3)2'!AM51</f>
        <v/>
      </c>
      <c r="BT51" s="25" t="str">
        <f>'Hedge 6 | (D3BF3)2'!S51</f>
        <v/>
      </c>
      <c r="BU51" s="39" t="str">
        <f>'Hedge 6 | (D3BF3)2'!U51</f>
        <v/>
      </c>
      <c r="BV51" s="55"/>
      <c r="BW51" s="55"/>
      <c r="BX51" s="38" t="str">
        <f>'Hedge 7 | (BM1D)2'!B51</f>
        <v/>
      </c>
      <c r="BY51" s="25" t="str">
        <f>'Hedge 7 | (BM1D)2'!C51</f>
        <v/>
      </c>
      <c r="BZ51" s="25" t="str">
        <f>'Hedge 7 | (BM1D)2'!H51</f>
        <v/>
      </c>
      <c r="CA51" s="25" t="str">
        <f>'Hedge 7 | (BM1D)2'!O51</f>
        <v/>
      </c>
      <c r="CB51" s="25" t="str">
        <f>IF(AH51="","",IF('Hedge 7 | (BM1D)2'!X51="W","Y",IF('Hedge 7 | (BM1D)2'!X51="L","N","")))</f>
        <v/>
      </c>
      <c r="CC51" s="25" t="str">
        <f>'Hedge 7 | (BM1D)2'!AM51</f>
        <v/>
      </c>
      <c r="CD51" s="25" t="str">
        <f>'Hedge 7 | (BM1D)2'!S51</f>
        <v/>
      </c>
      <c r="CE51" s="39" t="str">
        <f>'Hedge 7 | (BM1D)2'!U51</f>
        <v/>
      </c>
      <c r="CF51" s="55"/>
      <c r="CG51" s="55"/>
      <c r="CH51" s="1" t="e">
        <f>IF(AN51="",0,IFERROR(VLOOKUP(AN46&amp;AN47&amp;AN48&amp;AN49&amp;AN50&amp;AN51,General!I:J,2,FALSE),0))+AO50</f>
        <v>#VALUE!</v>
      </c>
      <c r="CP51" s="1" t="str">
        <f t="shared" ref="CP51:CP53" ca="1" si="120">CP50</f>
        <v/>
      </c>
      <c r="CQ51" s="1">
        <v>51</v>
      </c>
      <c r="CR51" s="1" t="str">
        <f>$CP$54</f>
        <v/>
      </c>
      <c r="CW51" s="1">
        <f t="shared" ref="CW51" ca="1" si="121">IF(CW52=1,1,DC51)</f>
        <v>1</v>
      </c>
      <c r="DB51" s="1" t="str">
        <f ca="1">$CW$49</f>
        <v/>
      </c>
      <c r="DC51" s="1">
        <f>IF(DC46=4,1,DC46+1)</f>
        <v>1</v>
      </c>
      <c r="DE51" s="1" t="str">
        <f t="shared" si="10"/>
        <v/>
      </c>
      <c r="EB51" s="17" t="str">
        <f t="shared" si="88"/>
        <v>B42</v>
      </c>
      <c r="EC51" s="75" t="str">
        <f t="shared" si="89"/>
        <v/>
      </c>
      <c r="ED51" s="4" t="str">
        <f t="shared" si="90"/>
        <v/>
      </c>
      <c r="EE51" s="4" t="str">
        <f t="shared" si="91"/>
        <v/>
      </c>
      <c r="EF51" s="4" t="str">
        <f t="shared" si="92"/>
        <v/>
      </c>
      <c r="EG51" s="4" t="str">
        <f t="shared" si="93"/>
        <v/>
      </c>
      <c r="EH51" s="4" t="str">
        <f t="shared" si="94"/>
        <v/>
      </c>
    </row>
    <row r="52" spans="1:138" ht="26.25" customHeigh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(BTC)2'!AM52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(BDC)2'!AM52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(BT)2-M1'!AM52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33"/>
      <c r="AI52" s="118"/>
      <c r="AJ52" s="119"/>
      <c r="AK52" s="115"/>
      <c r="AL52" s="73"/>
      <c r="AM52" s="67" t="str" cm="1">
        <f t="array" aca="1" ref="AM52" ca="1">IF(AH51="","",INDIRECT(DB51&amp;CQ52))</f>
        <v/>
      </c>
      <c r="AN52" s="25" t="str">
        <f t="shared" si="12"/>
        <v/>
      </c>
      <c r="AO52" s="25" t="str">
        <f t="shared" si="13"/>
        <v/>
      </c>
      <c r="AP52" s="39" t="str">
        <f t="shared" si="14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(BM1C)2'!AM52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(BFC)2'!AM52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8" t="str">
        <f>'Hedge 6 | (D3BF3)2'!B52</f>
        <v/>
      </c>
      <c r="BO52" s="25" t="str">
        <f>'Hedge 6 | (D3BF3)2'!C52</f>
        <v/>
      </c>
      <c r="BP52" s="25" t="str">
        <f>'Hedge 6 | (D3BF3)2'!H52</f>
        <v/>
      </c>
      <c r="BQ52" s="25" t="str">
        <f>'Hedge 6 | (D3BF3)2'!O52</f>
        <v/>
      </c>
      <c r="BR52" s="25" t="str">
        <f>IF(AH52="","",IF('Hedge 6 | (D3BF3)2'!X52="W","Y",IF('Hedge 6 | (D3BF3)2'!X52="L","N","")))</f>
        <v/>
      </c>
      <c r="BS52" s="25" t="str">
        <f>'Hedge 6 | (D3BF3)2'!AM52</f>
        <v/>
      </c>
      <c r="BT52" s="25" t="str">
        <f>'Hedge 6 | (D3BF3)2'!S52</f>
        <v/>
      </c>
      <c r="BU52" s="39" t="str">
        <f>'Hedge 6 | (D3BF3)2'!U52</f>
        <v/>
      </c>
      <c r="BV52" s="55"/>
      <c r="BW52" s="55"/>
      <c r="BX52" s="38" t="str">
        <f>'Hedge 7 | (BM1D)2'!B52</f>
        <v/>
      </c>
      <c r="BY52" s="25" t="str">
        <f>'Hedge 7 | (BM1D)2'!C52</f>
        <v/>
      </c>
      <c r="BZ52" s="25" t="str">
        <f>'Hedge 7 | (BM1D)2'!H52</f>
        <v/>
      </c>
      <c r="CA52" s="25" t="str">
        <f>'Hedge 7 | (BM1D)2'!O52</f>
        <v/>
      </c>
      <c r="CB52" s="25" t="str">
        <f>IF(AH52="","",IF('Hedge 7 | (BM1D)2'!X52="W","Y",IF('Hedge 7 | (BM1D)2'!X52="L","N","")))</f>
        <v/>
      </c>
      <c r="CC52" s="25" t="str">
        <f>'Hedge 7 | (BM1D)2'!AM52</f>
        <v/>
      </c>
      <c r="CD52" s="25" t="str">
        <f>'Hedge 7 | (BM1D)2'!S52</f>
        <v/>
      </c>
      <c r="CE52" s="39" t="str">
        <f>'Hedge 7 | (BM1D)2'!U52</f>
        <v/>
      </c>
      <c r="CF52" s="55"/>
      <c r="CG52" s="55"/>
      <c r="CH52" s="1" t="e">
        <f>IF(AN52="",0,IFERROR(VLOOKUP(AN47&amp;AN48&amp;AN49&amp;AN50&amp;AN51&amp;AN52,General!I:J,2,FALSE),0))+AO51</f>
        <v>#VALUE!</v>
      </c>
      <c r="CP52" s="1" t="str">
        <f t="shared" ca="1" si="120"/>
        <v/>
      </c>
      <c r="CQ52" s="1">
        <v>52</v>
      </c>
      <c r="CR52" s="1" t="str">
        <f>$CP$54</f>
        <v/>
      </c>
      <c r="CS52" s="1" t="str">
        <f>IFERROR(VLOOKUP(CS54,General!R:S,2,FALSE),"")</f>
        <v/>
      </c>
      <c r="CT52" s="1" t="str">
        <f>IFERROR(VLOOKUP(CT54,General!R:S,2,FALSE),"")</f>
        <v/>
      </c>
      <c r="CU52" s="1" t="str">
        <f>IFERROR(VLOOKUP(CU54,General!R:S,2,FALSE),"")</f>
        <v/>
      </c>
      <c r="CV52" s="1" t="str">
        <f>IFERROR(VLOOKUP(CV54,General!R:S,2,FALSE),"")</f>
        <v/>
      </c>
      <c r="CW52" s="1">
        <f t="shared" ref="CW52" ca="1" si="122">COUNTIF(CS53:CV53,MAX(CS53:CV53))</f>
        <v>4</v>
      </c>
      <c r="DB52" s="1" t="str">
        <f ca="1">$CW$49</f>
        <v/>
      </c>
      <c r="DE52" s="1" t="str">
        <f t="shared" si="10"/>
        <v/>
      </c>
      <c r="EB52" s="17" t="str">
        <f t="shared" si="88"/>
        <v>B43</v>
      </c>
      <c r="EC52" s="75" t="str">
        <f t="shared" si="89"/>
        <v/>
      </c>
      <c r="ED52" s="4" t="str">
        <f t="shared" si="90"/>
        <v/>
      </c>
      <c r="EE52" s="4" t="str">
        <f t="shared" si="91"/>
        <v/>
      </c>
      <c r="EF52" s="4" t="str">
        <f t="shared" si="92"/>
        <v/>
      </c>
      <c r="EG52" s="4" t="str">
        <f t="shared" si="93"/>
        <v/>
      </c>
      <c r="EH52" s="4" t="str">
        <f t="shared" si="94"/>
        <v/>
      </c>
    </row>
    <row r="53" spans="1:138" ht="26.25" customHeigh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(BTC)2'!AM53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(BDC)2'!AM53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(BT)2-M1'!AM53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33"/>
      <c r="AI53" s="118"/>
      <c r="AJ53" s="119"/>
      <c r="AK53" s="115"/>
      <c r="AL53" s="73"/>
      <c r="AM53" s="67" t="str" cm="1">
        <f t="array" aca="1" ref="AM53" ca="1">IF(AH52="","",INDIRECT(DB52&amp;CQ53))</f>
        <v/>
      </c>
      <c r="AN53" s="25" t="str">
        <f t="shared" si="12"/>
        <v/>
      </c>
      <c r="AO53" s="25" t="str">
        <f t="shared" si="13"/>
        <v/>
      </c>
      <c r="AP53" s="39" t="str">
        <f t="shared" si="14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(BM1C)2'!AM53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(BFC)2'!AM53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8" t="str">
        <f>'Hedge 6 | (D3BF3)2'!B53</f>
        <v/>
      </c>
      <c r="BO53" s="25" t="str">
        <f>'Hedge 6 | (D3BF3)2'!C53</f>
        <v/>
      </c>
      <c r="BP53" s="25" t="str">
        <f>'Hedge 6 | (D3BF3)2'!H53</f>
        <v/>
      </c>
      <c r="BQ53" s="25" t="str">
        <f>'Hedge 6 | (D3BF3)2'!O53</f>
        <v/>
      </c>
      <c r="BR53" s="25" t="str">
        <f>IF(AH53="","",IF('Hedge 6 | (D3BF3)2'!X53="W","Y",IF('Hedge 6 | (D3BF3)2'!X53="L","N","")))</f>
        <v/>
      </c>
      <c r="BS53" s="25" t="str">
        <f>'Hedge 6 | (D3BF3)2'!AM53</f>
        <v/>
      </c>
      <c r="BT53" s="25" t="str">
        <f>'Hedge 6 | (D3BF3)2'!S53</f>
        <v/>
      </c>
      <c r="BU53" s="39" t="str">
        <f>'Hedge 6 | (D3BF3)2'!U53</f>
        <v/>
      </c>
      <c r="BV53" s="55"/>
      <c r="BW53" s="55"/>
      <c r="BX53" s="38" t="str">
        <f>'Hedge 7 | (BM1D)2'!B53</f>
        <v/>
      </c>
      <c r="BY53" s="25" t="str">
        <f>'Hedge 7 | (BM1D)2'!C53</f>
        <v/>
      </c>
      <c r="BZ53" s="25" t="str">
        <f>'Hedge 7 | (BM1D)2'!H53</f>
        <v/>
      </c>
      <c r="CA53" s="25" t="str">
        <f>'Hedge 7 | (BM1D)2'!O53</f>
        <v/>
      </c>
      <c r="CB53" s="25" t="str">
        <f>IF(AH53="","",IF('Hedge 7 | (BM1D)2'!X53="W","Y",IF('Hedge 7 | (BM1D)2'!X53="L","N","")))</f>
        <v/>
      </c>
      <c r="CC53" s="25" t="str">
        <f>'Hedge 7 | (BM1D)2'!AM53</f>
        <v/>
      </c>
      <c r="CD53" s="25" t="str">
        <f>'Hedge 7 | (BM1D)2'!S53</f>
        <v/>
      </c>
      <c r="CE53" s="39" t="str">
        <f>'Hedge 7 | (BM1D)2'!U53</f>
        <v/>
      </c>
      <c r="CF53" s="55"/>
      <c r="CG53" s="55"/>
      <c r="CH53" s="1" t="e">
        <f>IF(AN53="",0,IFERROR(VLOOKUP(AN48&amp;AN49&amp;AN50&amp;AN51&amp;AN52&amp;AN53,General!I:J,2,FALSE),0))+AO52</f>
        <v>#VALUE!</v>
      </c>
      <c r="CP53" s="1" t="str">
        <f t="shared" ca="1" si="120"/>
        <v/>
      </c>
      <c r="CQ53" s="1">
        <v>53</v>
      </c>
      <c r="CR53" s="1" t="str">
        <f>$CP$54</f>
        <v/>
      </c>
      <c r="CS53" s="1">
        <f ca="1">IF(CS54="",-1,COUNTIF(INDIRECT(CS52&amp;CQ50):INDIRECT(CS52&amp;CQ54),"Y"))</f>
        <v>-1</v>
      </c>
      <c r="CT53" s="1">
        <f ca="1">IF(CT54="",-1,COUNTIF(INDIRECT(CT52&amp;CQ50):INDIRECT(CT52&amp;CQ54),"Y"))</f>
        <v>-1</v>
      </c>
      <c r="CU53" s="1">
        <f ca="1">IF(CU54="",-1,COUNTIF(INDIRECT(CU52&amp;CQ50):INDIRECT(CU52&amp;CQ54),"Y"))</f>
        <v>-1</v>
      </c>
      <c r="CV53" s="1">
        <f ca="1">IF(CV54="",-1,COUNTIF(INDIRECT(CV52&amp;CS50):INDIRECT(CV52&amp;CQ54),"Y"))</f>
        <v>-1</v>
      </c>
      <c r="CW53" s="1" t="str" cm="1">
        <f t="array" aca="1" ref="CW53" ca="1">IFERROR(INDEX($CS$54:$CV$54,_xlfn.AGGREGATE(15,6,COLUMN($CS$54:$CV$54)-COLUMN($CR$54)/($CS$53:$CV$53=MAX($CS$53:$CV$53)),COLUMNS($CS$54:CS54
))),"")</f>
        <v/>
      </c>
      <c r="CX53" s="1" t="str" cm="1">
        <f t="array" aca="1" ref="CX53" ca="1">IFERROR(INDEX($CS$54:$CV$54,_xlfn.AGGREGATE(15,6,COLUMN($CS$54:$CV$54)-COLUMN($CR$54)/($CS$53:$CV$53=MAX($CS$53:$CV$53)),COLUMNS($CS$54:CT54
))),"")</f>
        <v/>
      </c>
      <c r="CY53" s="1" t="str" cm="1">
        <f t="array" aca="1" ref="CY53" ca="1">IFERROR(INDEX($CS$54:$CV$54,_xlfn.AGGREGATE(15,6,COLUMN($CS$54:$CV$54)-COLUMN($CR$54)/($CS$53:$CV$53=MAX($CS$53:$CV$53)),COLUMNS($CS$54:CU54
))),"")</f>
        <v/>
      </c>
      <c r="CZ53" s="1" t="str" cm="1">
        <f t="array" aca="1" ref="CZ53" ca="1">IFERROR(INDEX($CS$54:$CV$54,_xlfn.AGGREGATE(15,6,COLUMN($CS$54:$CV$54)-COLUMN($CR$54)/($CS$53:$CV$53=MAX($CS$53:$CV$53)),COLUMNS($CS$54:CV54
))),"")</f>
        <v/>
      </c>
      <c r="DB53" s="1" t="str">
        <f ca="1">$CW$49</f>
        <v/>
      </c>
      <c r="DE53" s="1" t="str">
        <f t="shared" si="10"/>
        <v/>
      </c>
      <c r="EB53" s="17" t="str">
        <f t="shared" si="88"/>
        <v>B44</v>
      </c>
      <c r="EC53" s="75" t="str">
        <f t="shared" si="89"/>
        <v/>
      </c>
      <c r="ED53" s="4" t="str">
        <f t="shared" si="90"/>
        <v/>
      </c>
      <c r="EE53" s="4" t="str">
        <f t="shared" si="91"/>
        <v/>
      </c>
      <c r="EF53" s="4" t="str">
        <f t="shared" si="92"/>
        <v/>
      </c>
      <c r="EG53" s="4" t="str">
        <f t="shared" si="93"/>
        <v/>
      </c>
      <c r="EH53" s="4" t="str">
        <f t="shared" si="94"/>
        <v/>
      </c>
    </row>
    <row r="54" spans="1:138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(BTC)2'!AM54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(BDC)2'!AM54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(BT)2-M1'!AM54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34"/>
      <c r="AI54" s="118"/>
      <c r="AJ54" s="119"/>
      <c r="AK54" s="116"/>
      <c r="AL54" s="74"/>
      <c r="AM54" s="70" t="str" cm="1">
        <f t="array" aca="1" ref="AM54" ca="1">IF(AH53="","",INDIRECT(DB53&amp;CQ54))</f>
        <v/>
      </c>
      <c r="AN54" s="41" t="str">
        <f t="shared" si="12"/>
        <v/>
      </c>
      <c r="AO54" s="41" t="str">
        <f t="shared" si="13"/>
        <v/>
      </c>
      <c r="AP54" s="42" t="str">
        <f t="shared" si="14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(BM1C)2'!AM54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(BFC)2'!AM54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40" t="str">
        <f>'Hedge 6 | (D3BF3)2'!B54</f>
        <v/>
      </c>
      <c r="BO54" s="41" t="str">
        <f>'Hedge 6 | (D3BF3)2'!C54</f>
        <v/>
      </c>
      <c r="BP54" s="41" t="str">
        <f>'Hedge 6 | (D3BF3)2'!H54</f>
        <v/>
      </c>
      <c r="BQ54" s="41" t="str">
        <f>'Hedge 6 | (D3BF3)2'!O54</f>
        <v/>
      </c>
      <c r="BR54" s="41" t="str">
        <f>IF(AH54="","",IF('Hedge 6 | (D3BF3)2'!X54="W","Y",IF('Hedge 6 | (D3BF3)2'!X54="L","N","")))</f>
        <v/>
      </c>
      <c r="BS54" s="41" t="str">
        <f>'Hedge 6 | (D3BF3)2'!AM54</f>
        <v/>
      </c>
      <c r="BT54" s="41" t="str">
        <f>'Hedge 6 | (D3BF3)2'!S54</f>
        <v/>
      </c>
      <c r="BU54" s="42" t="str">
        <f>'Hedge 6 | (D3BF3)2'!U54</f>
        <v/>
      </c>
      <c r="BV54" s="55"/>
      <c r="BW54" s="55"/>
      <c r="BX54" s="40" t="str">
        <f>'Hedge 7 | (BM1D)2'!B54</f>
        <v/>
      </c>
      <c r="BY54" s="41" t="str">
        <f>'Hedge 7 | (BM1D)2'!C54</f>
        <v/>
      </c>
      <c r="BZ54" s="41" t="str">
        <f>'Hedge 7 | (BM1D)2'!H54</f>
        <v/>
      </c>
      <c r="CA54" s="41" t="str">
        <f>'Hedge 7 | (BM1D)2'!O54</f>
        <v/>
      </c>
      <c r="CB54" s="41" t="str">
        <f>IF(AH54="","",IF('Hedge 7 | (BM1D)2'!X54="W","Y",IF('Hedge 7 | (BM1D)2'!X54="L","N","")))</f>
        <v/>
      </c>
      <c r="CC54" s="41" t="str">
        <f>'Hedge 7 | (BM1D)2'!AM54</f>
        <v/>
      </c>
      <c r="CD54" s="41" t="str">
        <f>'Hedge 7 | (BM1D)2'!S54</f>
        <v/>
      </c>
      <c r="CE54" s="42" t="str">
        <f>'Hedge 7 | (BM1D)2'!U54</f>
        <v/>
      </c>
      <c r="CF54" s="55"/>
      <c r="CG54" s="55"/>
      <c r="CH54" s="1" t="e">
        <f>IF(AN54="",0,IFERROR(VLOOKUP(AN49&amp;AN50&amp;AN51&amp;AN52&amp;AN53&amp;AN54,General!I:J,2,FALSE),0))+AO53</f>
        <v>#VALUE!</v>
      </c>
      <c r="CI54" s="1" t="str">
        <f t="shared" ref="CI54" si="123">I54</f>
        <v/>
      </c>
      <c r="CJ54" s="1" t="str">
        <f t="shared" ref="CJ54" si="124">S54</f>
        <v/>
      </c>
      <c r="CK54" s="1" t="str">
        <f t="shared" ref="CK54" si="125">AC54</f>
        <v/>
      </c>
      <c r="CL54" s="1" t="str">
        <f t="shared" ref="CL54" si="126">BA54</f>
        <v/>
      </c>
      <c r="CM54" s="1" t="str">
        <f t="shared" ref="CM54" si="127">BK54</f>
        <v/>
      </c>
      <c r="CN54" s="1" t="str">
        <f t="shared" ref="CN54" si="128">BU54</f>
        <v/>
      </c>
      <c r="CO54" s="1" t="str">
        <f t="shared" ref="CO54" si="129">CE54</f>
        <v/>
      </c>
      <c r="CP54" s="1" t="str">
        <f t="shared" ref="CP54" si="130">IF(AH54="","",INDEX($CI$4:$CO$4,MATCH(MAX(CI54:CO54),CI54:CO54,0)))</f>
        <v/>
      </c>
      <c r="CQ54" s="1">
        <v>54</v>
      </c>
      <c r="CR54" s="1" t="str">
        <f>$CP$54</f>
        <v/>
      </c>
      <c r="CS54" s="1" t="str" cm="1">
        <f t="array" ref="CS54">IFERROR(INDEX($CI$4:$CO$4,_xlfn.AGGREGATE(15,6,COLUMN($CI$4:$CO$4)-COLUMN($CH$1)/($CI$54:$CO$54=MAX($CI$54:$CO$54)),COLUMNS($CI$4:CI4))),"")</f>
        <v/>
      </c>
      <c r="CT54" s="1" t="str" cm="1">
        <f t="array" ref="CT54">IFERROR(INDEX($CI$4:$CO$4,_xlfn.AGGREGATE(15,6,COLUMN($CI$4:$CO$4)-COLUMN($CH$1)/($CI$54:$CO$54=MAX($CI$54:$CO$54)),COLUMNS($CI$4:CJ4))),"")</f>
        <v/>
      </c>
      <c r="CU54" s="1" t="str" cm="1">
        <f t="array" ref="CU54">IFERROR(INDEX($CI$4:$CO$4,_xlfn.AGGREGATE(15,6,COLUMN($CI$4:$CO$4)-COLUMN($CH$1)/($CI$54:$CO$54=MAX($CI$54:$CO$54)),COLUMNS($CI$4:CK4))),"")</f>
        <v/>
      </c>
      <c r="CV54" s="1" t="str" cm="1">
        <f t="array" ref="CV54">IFERROR(INDEX($CI$4:$CO$4,_xlfn.AGGREGATE(15,6,COLUMN($CI$4:$CO$4)-COLUMN($CH$1)/($CI$54:$CO$54=MAX($CI$54:$CO$54)),COLUMNS($CI$4:CL4))),"")</f>
        <v/>
      </c>
      <c r="CW54" s="66" t="str">
        <f t="shared" ref="CW54" ca="1" si="131">IF(CX53="",CW53,CW50)</f>
        <v/>
      </c>
      <c r="DA54" s="1" t="str">
        <f ca="1">IF(CW51&gt;1,"R","N")</f>
        <v>N</v>
      </c>
      <c r="DB54" s="1" t="str">
        <f ca="1">CW54</f>
        <v/>
      </c>
      <c r="DE54" s="1" t="str">
        <f t="shared" si="10"/>
        <v/>
      </c>
      <c r="EB54" s="17" t="str">
        <f t="shared" si="88"/>
        <v>B45</v>
      </c>
      <c r="EC54" s="75" t="str">
        <f t="shared" si="89"/>
        <v/>
      </c>
      <c r="ED54" s="4" t="str">
        <f t="shared" si="90"/>
        <v/>
      </c>
      <c r="EE54" s="4" t="str">
        <f t="shared" si="91"/>
        <v/>
      </c>
      <c r="EF54" s="4" t="str">
        <f t="shared" si="92"/>
        <v/>
      </c>
      <c r="EG54" s="4" t="str">
        <f t="shared" si="93"/>
        <v/>
      </c>
      <c r="EH54" s="4" t="str">
        <f t="shared" si="94"/>
        <v/>
      </c>
    </row>
    <row r="55" spans="1:138" ht="26.25" customHeigh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(BTC)2'!AM55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(BDC)2'!AM55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(BT)2-M1'!AM55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32"/>
      <c r="AI55" s="118"/>
      <c r="AJ55" s="119"/>
      <c r="AK55" s="127" t="str">
        <f>IF(AH54="","",IF(DA54="R","R",""))</f>
        <v/>
      </c>
      <c r="AL55" s="68" t="str">
        <f>IF(AH54="","",VLOOKUP(DB55,General!U:V,2,FALSE))</f>
        <v/>
      </c>
      <c r="AM55" s="69" t="str" cm="1">
        <f t="array" aca="1" ref="AM55" ca="1">IF(AH54="","",INDIRECT(DB54&amp;CQ55))</f>
        <v/>
      </c>
      <c r="AN55" s="36" t="str">
        <f t="shared" si="12"/>
        <v/>
      </c>
      <c r="AO55" s="36" t="str">
        <f t="shared" si="13"/>
        <v/>
      </c>
      <c r="AP55" s="37" t="str">
        <f t="shared" si="14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(BM1C)2'!AM55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(BFC)2'!AM55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(D3BF3)2'!AM55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35" t="str">
        <f>'Hedge 7 | (BM1D)2'!B55</f>
        <v/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/>
      </c>
      <c r="CC55" s="36" t="str">
        <f>'Hedge 7 | (BM1D)2'!AM55</f>
        <v/>
      </c>
      <c r="CD55" s="36" t="str">
        <f>'Hedge 7 | (BM1D)2'!S55</f>
        <v/>
      </c>
      <c r="CE55" s="37" t="str">
        <f>'Hedge 7 | (BM1D)2'!U55</f>
        <v/>
      </c>
      <c r="CF55" s="55"/>
      <c r="CG55" s="55"/>
      <c r="CH55" s="1" t="e">
        <f>IF(AN55="",0,IFERROR(VLOOKUP(AN50&amp;AN51&amp;AN52&amp;AN53&amp;AN54&amp;AN55,General!I:J,2,FALSE),0))+AO54</f>
        <v>#VALUE!</v>
      </c>
      <c r="CP55" s="1" t="str">
        <f t="shared" ref="CP55" ca="1" si="132">CW54</f>
        <v/>
      </c>
      <c r="CQ55" s="1">
        <v>55</v>
      </c>
      <c r="CR55" s="1" t="str">
        <f>$CP$59</f>
        <v/>
      </c>
      <c r="CW55" s="1" t="str">
        <f t="shared" ref="CW55" ca="1" si="133">IF(CW56=1,CW58,IF(CW56=2,IF(CX58="",CW58,CX58),IF(CW56=3,IF(AND(CX58="",CY58=""),CW58,IF(CY58="",CX58,CY58)),IF(AND(CX58="",CY58="",CZ58=""),CW58,IF(AND(CY58="",CZ58=""),CX58,IF(CZ58="",CY58,CZ58))))))</f>
        <v/>
      </c>
      <c r="DB55" s="1" t="str">
        <f ca="1">$CW$54</f>
        <v/>
      </c>
      <c r="DE55" s="1" t="str">
        <f t="shared" si="10"/>
        <v/>
      </c>
      <c r="EB55" s="17" t="str">
        <f t="shared" si="88"/>
        <v>B46</v>
      </c>
      <c r="EC55" s="75" t="str">
        <f t="shared" si="89"/>
        <v/>
      </c>
      <c r="ED55" s="4" t="str">
        <f t="shared" si="90"/>
        <v/>
      </c>
      <c r="EE55" s="4" t="str">
        <f t="shared" si="91"/>
        <v/>
      </c>
      <c r="EF55" s="4" t="str">
        <f t="shared" si="92"/>
        <v/>
      </c>
      <c r="EG55" s="4" t="str">
        <f t="shared" si="93"/>
        <v/>
      </c>
      <c r="EH55" s="4" t="str">
        <f t="shared" si="94"/>
        <v/>
      </c>
    </row>
    <row r="56" spans="1:138" ht="26.25" customHeigh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(BTC)2'!AM56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(BDC)2'!AM56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(BT)2-M1'!AM56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33"/>
      <c r="AI56" s="118"/>
      <c r="AJ56" s="119"/>
      <c r="AK56" s="115"/>
      <c r="AL56" s="73"/>
      <c r="AM56" s="67" t="str" cm="1">
        <f t="array" aca="1" ref="AM56" ca="1">IF(AH55="","",INDIRECT(DB55&amp;CQ56))</f>
        <v/>
      </c>
      <c r="AN56" s="25" t="str">
        <f t="shared" si="12"/>
        <v/>
      </c>
      <c r="AO56" s="25" t="str">
        <f t="shared" si="13"/>
        <v/>
      </c>
      <c r="AP56" s="39" t="str">
        <f t="shared" si="14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(BM1C)2'!AM56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(BFC)2'!AM56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8" t="str">
        <f>'Hedge 6 | (D3BF3)2'!B56</f>
        <v/>
      </c>
      <c r="BO56" s="25" t="str">
        <f>'Hedge 6 | (D3BF3)2'!C56</f>
        <v/>
      </c>
      <c r="BP56" s="25" t="str">
        <f>'Hedge 6 | (D3BF3)2'!H56</f>
        <v/>
      </c>
      <c r="BQ56" s="25" t="str">
        <f>'Hedge 6 | (D3BF3)2'!O56</f>
        <v/>
      </c>
      <c r="BR56" s="25" t="str">
        <f>IF(AH56="","",IF('Hedge 6 | (D3BF3)2'!X56="W","Y",IF('Hedge 6 | (D3BF3)2'!X56="L","N","")))</f>
        <v/>
      </c>
      <c r="BS56" s="25" t="str">
        <f>'Hedge 6 | (D3BF3)2'!AM56</f>
        <v/>
      </c>
      <c r="BT56" s="25" t="str">
        <f>'Hedge 6 | (D3BF3)2'!S56</f>
        <v/>
      </c>
      <c r="BU56" s="39" t="str">
        <f>'Hedge 6 | (D3BF3)2'!U56</f>
        <v/>
      </c>
      <c r="BV56" s="55"/>
      <c r="BW56" s="55"/>
      <c r="BX56" s="38" t="str">
        <f>'Hedge 7 | (BM1D)2'!B56</f>
        <v/>
      </c>
      <c r="BY56" s="25" t="str">
        <f>'Hedge 7 | (BM1D)2'!C56</f>
        <v/>
      </c>
      <c r="BZ56" s="25" t="str">
        <f>'Hedge 7 | (BM1D)2'!H56</f>
        <v/>
      </c>
      <c r="CA56" s="25" t="str">
        <f>'Hedge 7 | (BM1D)2'!O56</f>
        <v/>
      </c>
      <c r="CB56" s="25" t="str">
        <f>IF(AH56="","",IF('Hedge 7 | (BM1D)2'!X56="W","Y",IF('Hedge 7 | (BM1D)2'!X56="L","N","")))</f>
        <v/>
      </c>
      <c r="CC56" s="25" t="str">
        <f>'Hedge 7 | (BM1D)2'!AM56</f>
        <v/>
      </c>
      <c r="CD56" s="25" t="str">
        <f>'Hedge 7 | (BM1D)2'!S56</f>
        <v/>
      </c>
      <c r="CE56" s="39" t="str">
        <f>'Hedge 7 | (BM1D)2'!U56</f>
        <v/>
      </c>
      <c r="CF56" s="55"/>
      <c r="CG56" s="55"/>
      <c r="CH56" s="1" t="e">
        <f>IF(AN56="",0,IFERROR(VLOOKUP(AN51&amp;AN52&amp;AN53&amp;AN54&amp;AN55&amp;AN56,General!I:J,2,FALSE),0))+AO55</f>
        <v>#VALUE!</v>
      </c>
      <c r="CP56" s="1" t="str">
        <f t="shared" ref="CP56:CP58" ca="1" si="134">CP55</f>
        <v/>
      </c>
      <c r="CQ56" s="1">
        <v>56</v>
      </c>
      <c r="CR56" s="1" t="str">
        <f>$CP$59</f>
        <v/>
      </c>
      <c r="CW56" s="1">
        <f t="shared" ref="CW56" ca="1" si="135">IF(CW57=1,1,DC56)</f>
        <v>2</v>
      </c>
      <c r="DB56" s="1" t="str">
        <f ca="1">$CW$54</f>
        <v/>
      </c>
      <c r="DC56" s="1">
        <f>IF(DC51=4,1,DC51+1)</f>
        <v>2</v>
      </c>
      <c r="DE56" s="1" t="str">
        <f t="shared" si="10"/>
        <v/>
      </c>
      <c r="EB56" s="17" t="str">
        <f t="shared" si="88"/>
        <v>B47</v>
      </c>
      <c r="EC56" s="75" t="str">
        <f t="shared" si="89"/>
        <v/>
      </c>
      <c r="ED56" s="4" t="str">
        <f t="shared" si="90"/>
        <v/>
      </c>
      <c r="EE56" s="4" t="str">
        <f t="shared" si="91"/>
        <v/>
      </c>
      <c r="EF56" s="4" t="str">
        <f t="shared" si="92"/>
        <v/>
      </c>
      <c r="EG56" s="4" t="str">
        <f t="shared" si="93"/>
        <v/>
      </c>
      <c r="EH56" s="4" t="str">
        <f t="shared" si="94"/>
        <v/>
      </c>
    </row>
    <row r="57" spans="1:138" ht="26.25" customHeigh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(BTC)2'!AM57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(BDC)2'!AM57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(BT)2-M1'!AM57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33"/>
      <c r="AI57" s="118"/>
      <c r="AJ57" s="119"/>
      <c r="AK57" s="115"/>
      <c r="AL57" s="73"/>
      <c r="AM57" s="67" t="str" cm="1">
        <f t="array" aca="1" ref="AM57" ca="1">IF(AH56="","",INDIRECT(DB56&amp;CQ57))</f>
        <v/>
      </c>
      <c r="AN57" s="25" t="str">
        <f t="shared" si="12"/>
        <v/>
      </c>
      <c r="AO57" s="25" t="str">
        <f t="shared" si="13"/>
        <v/>
      </c>
      <c r="AP57" s="39" t="str">
        <f t="shared" si="14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(BM1C)2'!AM57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(BFC)2'!AM57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8" t="str">
        <f>'Hedge 6 | (D3BF3)2'!B57</f>
        <v/>
      </c>
      <c r="BO57" s="25" t="str">
        <f>'Hedge 6 | (D3BF3)2'!C57</f>
        <v/>
      </c>
      <c r="BP57" s="25" t="str">
        <f>'Hedge 6 | (D3BF3)2'!H57</f>
        <v/>
      </c>
      <c r="BQ57" s="25" t="str">
        <f>'Hedge 6 | (D3BF3)2'!O57</f>
        <v/>
      </c>
      <c r="BR57" s="25" t="str">
        <f>IF(AH57="","",IF('Hedge 6 | (D3BF3)2'!X57="W","Y",IF('Hedge 6 | (D3BF3)2'!X57="L","N","")))</f>
        <v/>
      </c>
      <c r="BS57" s="25" t="str">
        <f>'Hedge 6 | (D3BF3)2'!AM57</f>
        <v/>
      </c>
      <c r="BT57" s="25" t="str">
        <f>'Hedge 6 | (D3BF3)2'!S57</f>
        <v/>
      </c>
      <c r="BU57" s="39" t="str">
        <f>'Hedge 6 | (D3BF3)2'!U57</f>
        <v/>
      </c>
      <c r="BV57" s="55"/>
      <c r="BW57" s="55"/>
      <c r="BX57" s="38" t="str">
        <f>'Hedge 7 | (BM1D)2'!B57</f>
        <v/>
      </c>
      <c r="BY57" s="25" t="str">
        <f>'Hedge 7 | (BM1D)2'!C57</f>
        <v/>
      </c>
      <c r="BZ57" s="25" t="str">
        <f>'Hedge 7 | (BM1D)2'!H57</f>
        <v/>
      </c>
      <c r="CA57" s="25" t="str">
        <f>'Hedge 7 | (BM1D)2'!O57</f>
        <v/>
      </c>
      <c r="CB57" s="25" t="str">
        <f>IF(AH57="","",IF('Hedge 7 | (BM1D)2'!X57="W","Y",IF('Hedge 7 | (BM1D)2'!X57="L","N","")))</f>
        <v/>
      </c>
      <c r="CC57" s="25" t="str">
        <f>'Hedge 7 | (BM1D)2'!AM57</f>
        <v/>
      </c>
      <c r="CD57" s="25" t="str">
        <f>'Hedge 7 | (BM1D)2'!S57</f>
        <v/>
      </c>
      <c r="CE57" s="39" t="str">
        <f>'Hedge 7 | (BM1D)2'!U57</f>
        <v/>
      </c>
      <c r="CF57" s="55"/>
      <c r="CG57" s="55"/>
      <c r="CH57" s="1" t="e">
        <f>IF(AN57="",0,IFERROR(VLOOKUP(AN52&amp;AN53&amp;AN54&amp;AN55&amp;AN56&amp;AN57,General!I:J,2,FALSE),0))+AO56</f>
        <v>#VALUE!</v>
      </c>
      <c r="CP57" s="1" t="str">
        <f t="shared" ca="1" si="134"/>
        <v/>
      </c>
      <c r="CQ57" s="1">
        <v>57</v>
      </c>
      <c r="CR57" s="1" t="str">
        <f>$CP$59</f>
        <v/>
      </c>
      <c r="CS57" s="1" t="str">
        <f>IFERROR(VLOOKUP(CS59,General!R:S,2,FALSE),"")</f>
        <v/>
      </c>
      <c r="CT57" s="1" t="str">
        <f>IFERROR(VLOOKUP(CT59,General!R:S,2,FALSE),"")</f>
        <v/>
      </c>
      <c r="CU57" s="1" t="str">
        <f>IFERROR(VLOOKUP(CU59,General!R:S,2,FALSE),"")</f>
        <v/>
      </c>
      <c r="CV57" s="1" t="str">
        <f>IFERROR(VLOOKUP(CV59,General!R:S,2,FALSE),"")</f>
        <v/>
      </c>
      <c r="CW57" s="1">
        <f t="shared" ref="CW57" ca="1" si="136">COUNTIF(CS58:CV58,MAX(CS58:CV58))</f>
        <v>4</v>
      </c>
      <c r="DB57" s="1" t="str">
        <f ca="1">$CW$54</f>
        <v/>
      </c>
      <c r="DE57" s="1" t="str">
        <f t="shared" si="10"/>
        <v/>
      </c>
      <c r="EB57" s="17" t="str">
        <f t="shared" si="88"/>
        <v>B48</v>
      </c>
      <c r="EC57" s="75" t="str">
        <f t="shared" si="89"/>
        <v/>
      </c>
      <c r="ED57" s="4" t="str">
        <f t="shared" si="90"/>
        <v/>
      </c>
      <c r="EE57" s="4" t="str">
        <f t="shared" si="91"/>
        <v/>
      </c>
      <c r="EF57" s="4" t="str">
        <f t="shared" si="92"/>
        <v/>
      </c>
      <c r="EG57" s="4" t="str">
        <f t="shared" si="93"/>
        <v/>
      </c>
      <c r="EH57" s="4" t="str">
        <f t="shared" si="94"/>
        <v/>
      </c>
    </row>
    <row r="58" spans="1:138" ht="26.25" customHeigh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(BTC)2'!AM58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(BDC)2'!AM58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(BT)2-M1'!AM58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33"/>
      <c r="AI58" s="118"/>
      <c r="AJ58" s="119"/>
      <c r="AK58" s="115"/>
      <c r="AL58" s="73"/>
      <c r="AM58" s="67" t="str" cm="1">
        <f t="array" aca="1" ref="AM58" ca="1">IF(AH57="","",INDIRECT(DB57&amp;CQ58))</f>
        <v/>
      </c>
      <c r="AN58" s="25" t="str">
        <f t="shared" si="12"/>
        <v/>
      </c>
      <c r="AO58" s="25" t="str">
        <f t="shared" si="13"/>
        <v/>
      </c>
      <c r="AP58" s="39" t="str">
        <f t="shared" si="14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(BM1C)2'!AM58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(BFC)2'!AM58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8" t="str">
        <f>'Hedge 6 | (D3BF3)2'!B58</f>
        <v/>
      </c>
      <c r="BO58" s="25" t="str">
        <f>'Hedge 6 | (D3BF3)2'!C58</f>
        <v/>
      </c>
      <c r="BP58" s="25" t="str">
        <f>'Hedge 6 | (D3BF3)2'!H58</f>
        <v/>
      </c>
      <c r="BQ58" s="25" t="str">
        <f>'Hedge 6 | (D3BF3)2'!O58</f>
        <v/>
      </c>
      <c r="BR58" s="25" t="str">
        <f>IF(AH58="","",IF('Hedge 6 | (D3BF3)2'!X58="W","Y",IF('Hedge 6 | (D3BF3)2'!X58="L","N","")))</f>
        <v/>
      </c>
      <c r="BS58" s="25" t="str">
        <f>'Hedge 6 | (D3BF3)2'!AM58</f>
        <v/>
      </c>
      <c r="BT58" s="25" t="str">
        <f>'Hedge 6 | (D3BF3)2'!S58</f>
        <v/>
      </c>
      <c r="BU58" s="39" t="str">
        <f>'Hedge 6 | (D3BF3)2'!U58</f>
        <v/>
      </c>
      <c r="BV58" s="55"/>
      <c r="BW58" s="55"/>
      <c r="BX58" s="38" t="str">
        <f>'Hedge 7 | (BM1D)2'!B58</f>
        <v/>
      </c>
      <c r="BY58" s="25" t="str">
        <f>'Hedge 7 | (BM1D)2'!C58</f>
        <v/>
      </c>
      <c r="BZ58" s="25" t="str">
        <f>'Hedge 7 | (BM1D)2'!H58</f>
        <v/>
      </c>
      <c r="CA58" s="25" t="str">
        <f>'Hedge 7 | (BM1D)2'!O58</f>
        <v/>
      </c>
      <c r="CB58" s="25" t="str">
        <f>IF(AH58="","",IF('Hedge 7 | (BM1D)2'!X58="W","Y",IF('Hedge 7 | (BM1D)2'!X58="L","N","")))</f>
        <v/>
      </c>
      <c r="CC58" s="25" t="str">
        <f>'Hedge 7 | (BM1D)2'!AM58</f>
        <v/>
      </c>
      <c r="CD58" s="25" t="str">
        <f>'Hedge 7 | (BM1D)2'!S58</f>
        <v/>
      </c>
      <c r="CE58" s="39" t="str">
        <f>'Hedge 7 | (BM1D)2'!U58</f>
        <v/>
      </c>
      <c r="CF58" s="55"/>
      <c r="CG58" s="55"/>
      <c r="CH58" s="1" t="e">
        <f>IF(AN58="",0,IFERROR(VLOOKUP(AN53&amp;AN54&amp;AN55&amp;AN56&amp;AN57&amp;AN58,General!I:J,2,FALSE),0))+AO57</f>
        <v>#VALUE!</v>
      </c>
      <c r="CP58" s="1" t="str">
        <f t="shared" ca="1" si="134"/>
        <v/>
      </c>
      <c r="CQ58" s="1">
        <v>58</v>
      </c>
      <c r="CR58" s="1" t="str">
        <f>$CP$59</f>
        <v/>
      </c>
      <c r="CS58" s="1">
        <f ca="1">IF(CS59="",-1,COUNTIF(INDIRECT(CS57&amp;CQ55):INDIRECT(CS57&amp;CQ59),"Y"))</f>
        <v>-1</v>
      </c>
      <c r="CT58" s="1">
        <f ca="1">IF(CT59="",-1,COUNTIF(INDIRECT(CT57&amp;CQ55):INDIRECT(CT57&amp;CQ59),"Y"))</f>
        <v>-1</v>
      </c>
      <c r="CU58" s="1">
        <f ca="1">IF(CU59="",-1,COUNTIF(INDIRECT(CU57&amp;CQ55):INDIRECT(CU57&amp;CQ59),"Y"))</f>
        <v>-1</v>
      </c>
      <c r="CV58" s="1">
        <f ca="1">IF(CV59="",-1,COUNTIF(INDIRECT(CV57&amp;CS55):INDIRECT(CV57&amp;CQ59),"Y"))</f>
        <v>-1</v>
      </c>
      <c r="CW58" s="1" t="str" cm="1">
        <f t="array" aca="1" ref="CW58" ca="1">IFERROR(INDEX($CS$59:$CV$59,_xlfn.AGGREGATE(15,6,COLUMN($CS$59:$CV$59)-COLUMN($CR$59)/($CS$58:$CV$58=MAX($CS$58:$CV$58)),COLUMNS($CS$59:CS59
))),"")</f>
        <v/>
      </c>
      <c r="CX58" s="1" t="str" cm="1">
        <f t="array" aca="1" ref="CX58" ca="1">IFERROR(INDEX($CS$59:$CV$59,_xlfn.AGGREGATE(15,6,COLUMN($CS$59:$CV$59)-COLUMN($CR$59)/($CS$58:$CV$58=MAX($CS$58:$CV$58)),COLUMNS($CS$59:CT59
))),"")</f>
        <v/>
      </c>
      <c r="CY58" s="1" t="str" cm="1">
        <f t="array" aca="1" ref="CY58" ca="1">IFERROR(INDEX($CS$59:$CV$59,_xlfn.AGGREGATE(15,6,COLUMN($CS$59:$CV$59)-COLUMN($CR$59)/($CS$58:$CV$58=MAX($CS$58:$CV$58)),COLUMNS($CS$59:CU59
))),"")</f>
        <v/>
      </c>
      <c r="CZ58" s="1" t="str" cm="1">
        <f t="array" aca="1" ref="CZ58" ca="1">IFERROR(INDEX($CS$59:$CV$59,_xlfn.AGGREGATE(15,6,COLUMN($CS$59:$CV$59)-COLUMN($CR$59)/($CS$58:$CV$58=MAX($CS$58:$CV$58)),COLUMNS($CS$59:CV59
))),"")</f>
        <v/>
      </c>
      <c r="DB58" s="1" t="str">
        <f ca="1">$CW$54</f>
        <v/>
      </c>
      <c r="DE58" s="1" t="str">
        <f t="shared" si="10"/>
        <v/>
      </c>
      <c r="EB58" s="17" t="str">
        <f t="shared" si="88"/>
        <v>B49</v>
      </c>
      <c r="EC58" s="75" t="str">
        <f t="shared" si="89"/>
        <v/>
      </c>
      <c r="ED58" s="4" t="str">
        <f t="shared" si="90"/>
        <v/>
      </c>
      <c r="EE58" s="4" t="str">
        <f t="shared" si="91"/>
        <v/>
      </c>
      <c r="EF58" s="4" t="str">
        <f t="shared" si="92"/>
        <v/>
      </c>
      <c r="EG58" s="4" t="str">
        <f t="shared" si="93"/>
        <v/>
      </c>
      <c r="EH58" s="4" t="str">
        <f t="shared" si="94"/>
        <v/>
      </c>
    </row>
    <row r="59" spans="1:138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(BTC)2'!AM59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(BDC)2'!AM59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(BT)2-M1'!AM59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34"/>
      <c r="AI59" s="118"/>
      <c r="AJ59" s="119"/>
      <c r="AK59" s="116"/>
      <c r="AL59" s="74"/>
      <c r="AM59" s="70" t="str" cm="1">
        <f t="array" aca="1" ref="AM59" ca="1">IF(AH58="","",INDIRECT(DB58&amp;CQ59))</f>
        <v/>
      </c>
      <c r="AN59" s="41" t="str">
        <f t="shared" si="12"/>
        <v/>
      </c>
      <c r="AO59" s="41" t="str">
        <f t="shared" si="13"/>
        <v/>
      </c>
      <c r="AP59" s="42" t="str">
        <f t="shared" si="14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(BM1C)2'!AM59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(BFC)2'!AM59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40" t="str">
        <f>'Hedge 6 | (D3BF3)2'!B59</f>
        <v/>
      </c>
      <c r="BO59" s="41" t="str">
        <f>'Hedge 6 | (D3BF3)2'!C59</f>
        <v/>
      </c>
      <c r="BP59" s="41" t="str">
        <f>'Hedge 6 | (D3BF3)2'!H59</f>
        <v/>
      </c>
      <c r="BQ59" s="41" t="str">
        <f>'Hedge 6 | (D3BF3)2'!O59</f>
        <v/>
      </c>
      <c r="BR59" s="41" t="str">
        <f>IF(AH59="","",IF('Hedge 6 | (D3BF3)2'!X59="W","Y",IF('Hedge 6 | (D3BF3)2'!X59="L","N","")))</f>
        <v/>
      </c>
      <c r="BS59" s="41" t="str">
        <f>'Hedge 6 | (D3BF3)2'!AM59</f>
        <v/>
      </c>
      <c r="BT59" s="41" t="str">
        <f>'Hedge 6 | (D3BF3)2'!S59</f>
        <v/>
      </c>
      <c r="BU59" s="42" t="str">
        <f>'Hedge 6 | (D3BF3)2'!U59</f>
        <v/>
      </c>
      <c r="BV59" s="55"/>
      <c r="BW59" s="55"/>
      <c r="BX59" s="40" t="str">
        <f>'Hedge 7 | (BM1D)2'!B59</f>
        <v/>
      </c>
      <c r="BY59" s="41" t="str">
        <f>'Hedge 7 | (BM1D)2'!C59</f>
        <v/>
      </c>
      <c r="BZ59" s="41" t="str">
        <f>'Hedge 7 | (BM1D)2'!H59</f>
        <v/>
      </c>
      <c r="CA59" s="41" t="str">
        <f>'Hedge 7 | (BM1D)2'!O59</f>
        <v/>
      </c>
      <c r="CB59" s="41" t="str">
        <f>IF(AH59="","",IF('Hedge 7 | (BM1D)2'!X59="W","Y",IF('Hedge 7 | (BM1D)2'!X59="L","N","")))</f>
        <v/>
      </c>
      <c r="CC59" s="41" t="str">
        <f>'Hedge 7 | (BM1D)2'!AM59</f>
        <v/>
      </c>
      <c r="CD59" s="41" t="str">
        <f>'Hedge 7 | (BM1D)2'!S59</f>
        <v/>
      </c>
      <c r="CE59" s="42" t="str">
        <f>'Hedge 7 | (BM1D)2'!U59</f>
        <v/>
      </c>
      <c r="CF59" s="55"/>
      <c r="CG59" s="55"/>
      <c r="CH59" s="1" t="e">
        <f>IF(AN59="",0,IFERROR(VLOOKUP(AN54&amp;AN55&amp;AN56&amp;AN57&amp;AN58&amp;AN59,General!I:J,2,FALSE),0))+AO58</f>
        <v>#VALUE!</v>
      </c>
      <c r="CI59" s="1" t="str">
        <f t="shared" ref="CI59" si="137">I59</f>
        <v/>
      </c>
      <c r="CJ59" s="1" t="str">
        <f t="shared" ref="CJ59" si="138">S59</f>
        <v/>
      </c>
      <c r="CK59" s="1" t="str">
        <f t="shared" ref="CK59" si="139">AC59</f>
        <v/>
      </c>
      <c r="CL59" s="1" t="str">
        <f t="shared" ref="CL59" si="140">BA59</f>
        <v/>
      </c>
      <c r="CM59" s="1" t="str">
        <f t="shared" ref="CM59" si="141">BK59</f>
        <v/>
      </c>
      <c r="CN59" s="1" t="str">
        <f t="shared" ref="CN59" si="142">BU59</f>
        <v/>
      </c>
      <c r="CO59" s="1" t="str">
        <f t="shared" ref="CO59" si="143">CE59</f>
        <v/>
      </c>
      <c r="CP59" s="1" t="str">
        <f t="shared" ref="CP59" si="144">IF(AH59="","",INDEX($CI$4:$CO$4,MATCH(MAX(CI59:CO59),CI59:CO59,0)))</f>
        <v/>
      </c>
      <c r="CQ59" s="1">
        <v>59</v>
      </c>
      <c r="CR59" s="1" t="str">
        <f>$CP$59</f>
        <v/>
      </c>
      <c r="CS59" s="1" t="str" cm="1">
        <f t="array" ref="CS59">IFERROR(INDEX($CI$4:$CO$4,_xlfn.AGGREGATE(15,6,COLUMN($CI$4:$CO$4)-COLUMN($CH$1)/($CI$59:$CO$59=MAX($CI$59:$CO$59)),COLUMNS($CI$4:CI4))),"")</f>
        <v/>
      </c>
      <c r="CT59" s="1" t="str" cm="1">
        <f t="array" ref="CT59">IFERROR(INDEX($CI$4:$CO$4,_xlfn.AGGREGATE(15,6,COLUMN($CI$4:$CO$4)-COLUMN($CH$1)/($CI$59:$CO$59=MAX($CI$59:$CO$59)),COLUMNS($CI$4:CJ4))),"")</f>
        <v/>
      </c>
      <c r="CU59" s="1" t="str" cm="1">
        <f t="array" ref="CU59">IFERROR(INDEX($CI$4:$CO$4,_xlfn.AGGREGATE(15,6,COLUMN($CI$4:$CO$4)-COLUMN($CH$1)/($CI$59:$CO$59=MAX($CI$59:$CO$59)),COLUMNS($CI$4:CK4))),"")</f>
        <v/>
      </c>
      <c r="CV59" s="1" t="str" cm="1">
        <f t="array" ref="CV59">IFERROR(INDEX($CI$4:$CO$4,_xlfn.AGGREGATE(15,6,COLUMN($CI$4:$CO$4)-COLUMN($CH$1)/($CI$59:$CO$59=MAX($CI$59:$CO$59)),COLUMNS($CI$4:CL4))),"")</f>
        <v/>
      </c>
      <c r="CW59" s="66" t="str">
        <f t="shared" ref="CW59" ca="1" si="145">IF(CX58="",CW58,CW55)</f>
        <v/>
      </c>
      <c r="DA59" s="1" t="str">
        <f ca="1">IF(CW56&gt;1,"R","N")</f>
        <v>R</v>
      </c>
      <c r="DB59" s="1" t="str">
        <f ca="1">CW59</f>
        <v/>
      </c>
      <c r="DE59" s="1" t="str">
        <f t="shared" si="10"/>
        <v/>
      </c>
      <c r="EB59" s="17" t="str">
        <f t="shared" si="88"/>
        <v>B50</v>
      </c>
      <c r="EC59" s="75" t="str">
        <f t="shared" si="89"/>
        <v/>
      </c>
      <c r="ED59" s="4" t="str">
        <f t="shared" si="90"/>
        <v/>
      </c>
      <c r="EE59" s="4" t="str">
        <f t="shared" si="91"/>
        <v/>
      </c>
      <c r="EF59" s="4" t="str">
        <f t="shared" si="92"/>
        <v/>
      </c>
      <c r="EG59" s="4" t="str">
        <f t="shared" si="93"/>
        <v/>
      </c>
      <c r="EH59" s="4" t="str">
        <f t="shared" si="94"/>
        <v/>
      </c>
    </row>
    <row r="60" spans="1:138" ht="26.25" customHeigh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(BTC)2'!AM60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(BDC)2'!AM60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(BT)2-M1'!AM60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32"/>
      <c r="AI60" s="118"/>
      <c r="AJ60" s="119"/>
      <c r="AK60" s="127" t="str">
        <f>IF(AH59="","",IF(DA59="R","R",""))</f>
        <v/>
      </c>
      <c r="AL60" s="68" t="str">
        <f>IF(AH59="","",VLOOKUP(DB60,General!U:V,2,FALSE))</f>
        <v/>
      </c>
      <c r="AM60" s="69" t="str" cm="1">
        <f t="array" aca="1" ref="AM60" ca="1">IF(AH59="","",INDIRECT(DB59&amp;CQ60))</f>
        <v/>
      </c>
      <c r="AN60" s="36" t="str">
        <f t="shared" si="12"/>
        <v/>
      </c>
      <c r="AO60" s="36" t="str">
        <f t="shared" si="13"/>
        <v/>
      </c>
      <c r="AP60" s="37" t="str">
        <f t="shared" si="14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(BM1C)2'!AM60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(BFC)2'!AM60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(D3BF3)2'!AM60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35" t="str">
        <f>'Hedge 7 | (BM1D)2'!B60</f>
        <v/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/>
      </c>
      <c r="CC60" s="36" t="str">
        <f>'Hedge 7 | (BM1D)2'!AM60</f>
        <v/>
      </c>
      <c r="CD60" s="36" t="str">
        <f>'Hedge 7 | (BM1D)2'!S60</f>
        <v/>
      </c>
      <c r="CE60" s="37" t="str">
        <f>'Hedge 7 | (BM1D)2'!U60</f>
        <v/>
      </c>
      <c r="CF60" s="55"/>
      <c r="CG60" s="55"/>
      <c r="CH60" s="1" t="e">
        <f>IF(AN60="",0,IFERROR(VLOOKUP(AN55&amp;AN56&amp;AN57&amp;AN58&amp;AN59&amp;AN60,General!I:J,2,FALSE),0))+AO59</f>
        <v>#VALUE!</v>
      </c>
      <c r="CP60" s="1" t="str">
        <f t="shared" ref="CP60" ca="1" si="146">CW59</f>
        <v/>
      </c>
      <c r="CQ60" s="1">
        <v>60</v>
      </c>
      <c r="CR60" s="1" t="str">
        <f>$CP$64</f>
        <v/>
      </c>
      <c r="CW60" s="1" t="str">
        <f t="shared" ref="CW60" ca="1" si="147">IF(CW61=1,CW63,IF(CW61=2,IF(CX63="",CW63,CX63),IF(CW61=3,IF(AND(CX63="",CY63=""),CW63,IF(CY63="",CX63,CY63)),IF(AND(CX63="",CY63="",CZ63=""),CW63,IF(AND(CY63="",CZ63=""),CX63,IF(CZ63="",CY63,CZ63))))))</f>
        <v/>
      </c>
      <c r="DB60" s="1" t="str">
        <f ca="1">$CW$59</f>
        <v/>
      </c>
      <c r="DE60" s="1" t="str">
        <f t="shared" si="10"/>
        <v/>
      </c>
      <c r="EB60" s="17" t="str">
        <f t="shared" si="88"/>
        <v>B51</v>
      </c>
      <c r="EC60" s="75" t="str">
        <f t="shared" si="89"/>
        <v/>
      </c>
      <c r="ED60" s="4" t="str">
        <f t="shared" si="90"/>
        <v/>
      </c>
      <c r="EE60" s="4" t="str">
        <f t="shared" si="91"/>
        <v/>
      </c>
      <c r="EF60" s="4" t="str">
        <f t="shared" si="92"/>
        <v/>
      </c>
      <c r="EG60" s="4" t="str">
        <f t="shared" si="93"/>
        <v/>
      </c>
      <c r="EH60" s="4" t="str">
        <f t="shared" si="94"/>
        <v/>
      </c>
    </row>
    <row r="61" spans="1:138" ht="26.25" customHeigh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33"/>
      <c r="AI61" s="118"/>
      <c r="AJ61" s="119"/>
      <c r="AK61" s="115"/>
      <c r="AL61" s="73"/>
      <c r="AM61" s="67" t="str" cm="1">
        <f t="array" aca="1" ref="AM61" ca="1">IF(AH60="","",INDIRECT(DB60&amp;CQ61))</f>
        <v/>
      </c>
      <c r="AN61" s="25" t="str">
        <f t="shared" si="12"/>
        <v/>
      </c>
      <c r="AO61" s="25" t="str">
        <f t="shared" si="13"/>
        <v/>
      </c>
      <c r="AP61" s="39" t="str">
        <f t="shared" si="14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8" t="str">
        <f>'Hedge 6 | (D3BF3)2'!B61</f>
        <v/>
      </c>
      <c r="BO61" s="25" t="str">
        <f>'Hedge 6 | (D3BF3)2'!C61</f>
        <v/>
      </c>
      <c r="BP61" s="25" t="str">
        <f>'Hedge 6 | (D3BF3)2'!H61</f>
        <v/>
      </c>
      <c r="BQ61" s="25" t="str">
        <f>'Hedge 6 | (D3BF3)2'!O61</f>
        <v/>
      </c>
      <c r="BR61" s="25" t="str">
        <f>IF(AH61="","",IF('Hedge 6 | (D3BF3)2'!X61="W","Y",IF('Hedge 6 | (D3BF3)2'!X61="L","N","")))</f>
        <v/>
      </c>
      <c r="BS61" s="25" t="str">
        <f>'Hedge 6 | (D3BF3)2'!AM61</f>
        <v/>
      </c>
      <c r="BT61" s="25" t="str">
        <f>'Hedge 6 | (D3BF3)2'!S61</f>
        <v/>
      </c>
      <c r="BU61" s="39" t="str">
        <f>'Hedge 6 | (D3BF3)2'!U61</f>
        <v/>
      </c>
      <c r="BV61" s="55"/>
      <c r="BW61" s="55"/>
      <c r="BX61" s="38" t="str">
        <f>'Hedge 7 | (BM1D)2'!B61</f>
        <v/>
      </c>
      <c r="BY61" s="25" t="str">
        <f>'Hedge 7 | (BM1D)2'!C61</f>
        <v/>
      </c>
      <c r="BZ61" s="25" t="str">
        <f>'Hedge 7 | (BM1D)2'!H61</f>
        <v/>
      </c>
      <c r="CA61" s="25" t="str">
        <f>'Hedge 7 | (BM1D)2'!O61</f>
        <v/>
      </c>
      <c r="CB61" s="25" t="str">
        <f>IF(AH61="","",IF('Hedge 7 | (BM1D)2'!X61="W","Y",IF('Hedge 7 | (BM1D)2'!X61="L","N","")))</f>
        <v/>
      </c>
      <c r="CC61" s="25" t="str">
        <f>'Hedge 7 | (BM1D)2'!AM61</f>
        <v/>
      </c>
      <c r="CD61" s="25" t="str">
        <f>'Hedge 7 | (BM1D)2'!S61</f>
        <v/>
      </c>
      <c r="CE61" s="39" t="str">
        <f>'Hedge 7 | (BM1D)2'!U61</f>
        <v/>
      </c>
      <c r="CF61" s="55"/>
      <c r="CG61" s="55"/>
      <c r="CH61" s="1" t="e">
        <f>IF(AN61="",0,IFERROR(VLOOKUP(AN56&amp;AN57&amp;AN58&amp;AN59&amp;AN60&amp;AN61,General!I:J,2,FALSE),0))+AO60</f>
        <v>#VALUE!</v>
      </c>
      <c r="CP61" s="1" t="str">
        <f t="shared" ref="CP61:CP63" ca="1" si="148">CP60</f>
        <v/>
      </c>
      <c r="CQ61" s="1">
        <v>61</v>
      </c>
      <c r="CR61" s="1" t="str">
        <f>$CP$64</f>
        <v/>
      </c>
      <c r="CW61" s="1">
        <f t="shared" ref="CW61" ca="1" si="149">IF(CW62=1,1,DC61)</f>
        <v>3</v>
      </c>
      <c r="DB61" s="1" t="str">
        <f ca="1">$CW$59</f>
        <v/>
      </c>
      <c r="DC61" s="1">
        <f>IF(DC56=4,1,DC56+1)</f>
        <v>3</v>
      </c>
      <c r="DE61" s="1" t="str">
        <f t="shared" si="10"/>
        <v/>
      </c>
      <c r="EB61" s="17" t="str">
        <f t="shared" si="88"/>
        <v>B52</v>
      </c>
      <c r="EC61" s="75" t="str">
        <f t="shared" si="89"/>
        <v/>
      </c>
      <c r="ED61" s="4" t="str">
        <f t="shared" si="90"/>
        <v/>
      </c>
      <c r="EE61" s="4" t="str">
        <f t="shared" si="91"/>
        <v/>
      </c>
      <c r="EF61" s="4" t="str">
        <f t="shared" si="92"/>
        <v/>
      </c>
      <c r="EG61" s="4" t="str">
        <f t="shared" si="93"/>
        <v/>
      </c>
      <c r="EH61" s="4" t="str">
        <f t="shared" si="94"/>
        <v/>
      </c>
    </row>
    <row r="62" spans="1:138" ht="26.25" customHeigh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33"/>
      <c r="AI62" s="118"/>
      <c r="AJ62" s="119"/>
      <c r="AK62" s="115"/>
      <c r="AL62" s="73"/>
      <c r="AM62" s="67" t="str" cm="1">
        <f t="array" aca="1" ref="AM62" ca="1">IF(AH61="","",INDIRECT(DB61&amp;CQ62))</f>
        <v/>
      </c>
      <c r="AN62" s="25" t="str">
        <f t="shared" si="12"/>
        <v/>
      </c>
      <c r="AO62" s="25" t="str">
        <f t="shared" si="13"/>
        <v/>
      </c>
      <c r="AP62" s="39" t="str">
        <f t="shared" si="14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8" t="str">
        <f>'Hedge 6 | (D3BF3)2'!B62</f>
        <v/>
      </c>
      <c r="BO62" s="25" t="str">
        <f>'Hedge 6 | (D3BF3)2'!C62</f>
        <v/>
      </c>
      <c r="BP62" s="25" t="str">
        <f>'Hedge 6 | (D3BF3)2'!H62</f>
        <v/>
      </c>
      <c r="BQ62" s="25" t="str">
        <f>'Hedge 6 | (D3BF3)2'!O62</f>
        <v/>
      </c>
      <c r="BR62" s="25" t="str">
        <f>IF(AH62="","",IF('Hedge 6 | (D3BF3)2'!X62="W","Y",IF('Hedge 6 | (D3BF3)2'!X62="L","N","")))</f>
        <v/>
      </c>
      <c r="BS62" s="25" t="str">
        <f>'Hedge 6 | (D3BF3)2'!AM62</f>
        <v/>
      </c>
      <c r="BT62" s="25" t="str">
        <f>'Hedge 6 | (D3BF3)2'!S62</f>
        <v/>
      </c>
      <c r="BU62" s="39" t="str">
        <f>'Hedge 6 | (D3BF3)2'!U62</f>
        <v/>
      </c>
      <c r="BV62" s="55"/>
      <c r="BW62" s="55"/>
      <c r="BX62" s="38" t="str">
        <f>'Hedge 7 | (BM1D)2'!B62</f>
        <v/>
      </c>
      <c r="BY62" s="25" t="str">
        <f>'Hedge 7 | (BM1D)2'!C62</f>
        <v/>
      </c>
      <c r="BZ62" s="25" t="str">
        <f>'Hedge 7 | (BM1D)2'!H62</f>
        <v/>
      </c>
      <c r="CA62" s="25" t="str">
        <f>'Hedge 7 | (BM1D)2'!O62</f>
        <v/>
      </c>
      <c r="CB62" s="25" t="str">
        <f>IF(AH62="","",IF('Hedge 7 | (BM1D)2'!X62="W","Y",IF('Hedge 7 | (BM1D)2'!X62="L","N","")))</f>
        <v/>
      </c>
      <c r="CC62" s="25" t="str">
        <f>'Hedge 7 | (BM1D)2'!AM62</f>
        <v/>
      </c>
      <c r="CD62" s="25" t="str">
        <f>'Hedge 7 | (BM1D)2'!S62</f>
        <v/>
      </c>
      <c r="CE62" s="39" t="str">
        <f>'Hedge 7 | (BM1D)2'!U62</f>
        <v/>
      </c>
      <c r="CF62" s="55"/>
      <c r="CG62" s="55"/>
      <c r="CH62" s="1" t="e">
        <f>IF(AN62="",0,IFERROR(VLOOKUP(AN57&amp;AN58&amp;AN59&amp;AN60&amp;AN61&amp;AN62,General!I:J,2,FALSE),0))+AO61</f>
        <v>#VALUE!</v>
      </c>
      <c r="CP62" s="1" t="str">
        <f t="shared" ca="1" si="148"/>
        <v/>
      </c>
      <c r="CQ62" s="1">
        <v>62</v>
      </c>
      <c r="CR62" s="1" t="str">
        <f>$CP$64</f>
        <v/>
      </c>
      <c r="CS62" s="1" t="str">
        <f>IFERROR(VLOOKUP(CS64,General!R:S,2,FALSE),"")</f>
        <v/>
      </c>
      <c r="CT62" s="1" t="str">
        <f>IFERROR(VLOOKUP(CT64,General!R:S,2,FALSE),"")</f>
        <v/>
      </c>
      <c r="CU62" s="1" t="str">
        <f>IFERROR(VLOOKUP(CU64,General!R:S,2,FALSE),"")</f>
        <v/>
      </c>
      <c r="CV62" s="1" t="str">
        <f>IFERROR(VLOOKUP(CV64,General!R:S,2,FALSE),"")</f>
        <v/>
      </c>
      <c r="CW62" s="1">
        <f t="shared" ref="CW62" ca="1" si="150">COUNTIF(CS63:CV63,MAX(CS63:CV63))</f>
        <v>4</v>
      </c>
      <c r="DB62" s="1" t="str">
        <f ca="1">$CW$59</f>
        <v/>
      </c>
      <c r="DE62" s="1" t="str">
        <f t="shared" si="10"/>
        <v/>
      </c>
      <c r="EB62" s="17" t="str">
        <f t="shared" si="88"/>
        <v>B53</v>
      </c>
      <c r="EC62" s="75" t="str">
        <f t="shared" si="89"/>
        <v/>
      </c>
      <c r="ED62" s="4" t="str">
        <f t="shared" si="90"/>
        <v/>
      </c>
      <c r="EE62" s="4" t="str">
        <f t="shared" si="91"/>
        <v/>
      </c>
      <c r="EF62" s="4" t="str">
        <f t="shared" si="92"/>
        <v/>
      </c>
      <c r="EG62" s="4" t="str">
        <f t="shared" si="93"/>
        <v/>
      </c>
      <c r="EH62" s="4" t="str">
        <f t="shared" si="94"/>
        <v/>
      </c>
    </row>
    <row r="63" spans="1:138" ht="26.25" customHeigh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33"/>
      <c r="AI63" s="118"/>
      <c r="AJ63" s="119"/>
      <c r="AK63" s="115"/>
      <c r="AL63" s="73"/>
      <c r="AM63" s="67" t="str" cm="1">
        <f t="array" aca="1" ref="AM63" ca="1">IF(AH62="","",INDIRECT(DB62&amp;CQ63))</f>
        <v/>
      </c>
      <c r="AN63" s="25" t="str">
        <f t="shared" si="12"/>
        <v/>
      </c>
      <c r="AO63" s="25" t="str">
        <f t="shared" si="13"/>
        <v/>
      </c>
      <c r="AP63" s="39" t="str">
        <f t="shared" si="14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8" t="str">
        <f>'Hedge 6 | (D3BF3)2'!B63</f>
        <v/>
      </c>
      <c r="BO63" s="25" t="str">
        <f>'Hedge 6 | (D3BF3)2'!C63</f>
        <v/>
      </c>
      <c r="BP63" s="25" t="str">
        <f>'Hedge 6 | (D3BF3)2'!H63</f>
        <v/>
      </c>
      <c r="BQ63" s="25" t="str">
        <f>'Hedge 6 | (D3BF3)2'!O63</f>
        <v/>
      </c>
      <c r="BR63" s="25" t="str">
        <f>IF(AH63="","",IF('Hedge 6 | (D3BF3)2'!X63="W","Y",IF('Hedge 6 | (D3BF3)2'!X63="L","N","")))</f>
        <v/>
      </c>
      <c r="BS63" s="25" t="str">
        <f>'Hedge 6 | (D3BF3)2'!AM63</f>
        <v/>
      </c>
      <c r="BT63" s="25" t="str">
        <f>'Hedge 6 | (D3BF3)2'!S63</f>
        <v/>
      </c>
      <c r="BU63" s="39" t="str">
        <f>'Hedge 6 | (D3BF3)2'!U63</f>
        <v/>
      </c>
      <c r="BV63" s="55"/>
      <c r="BW63" s="55"/>
      <c r="BX63" s="38" t="str">
        <f>'Hedge 7 | (BM1D)2'!B63</f>
        <v/>
      </c>
      <c r="BY63" s="25" t="str">
        <f>'Hedge 7 | (BM1D)2'!C63</f>
        <v/>
      </c>
      <c r="BZ63" s="25" t="str">
        <f>'Hedge 7 | (BM1D)2'!H63</f>
        <v/>
      </c>
      <c r="CA63" s="25" t="str">
        <f>'Hedge 7 | (BM1D)2'!O63</f>
        <v/>
      </c>
      <c r="CB63" s="25" t="str">
        <f>IF(AH63="","",IF('Hedge 7 | (BM1D)2'!X63="W","Y",IF('Hedge 7 | (BM1D)2'!X63="L","N","")))</f>
        <v/>
      </c>
      <c r="CC63" s="25" t="str">
        <f>'Hedge 7 | (BM1D)2'!AM63</f>
        <v/>
      </c>
      <c r="CD63" s="25" t="str">
        <f>'Hedge 7 | (BM1D)2'!S63</f>
        <v/>
      </c>
      <c r="CE63" s="39" t="str">
        <f>'Hedge 7 | (BM1D)2'!U63</f>
        <v/>
      </c>
      <c r="CF63" s="55"/>
      <c r="CG63" s="55"/>
      <c r="CH63" s="1" t="e">
        <f>IF(AN63="",0,IFERROR(VLOOKUP(AN58&amp;AN59&amp;AN60&amp;AN61&amp;AN62&amp;AN63,General!I:J,2,FALSE),0))+AO62</f>
        <v>#VALUE!</v>
      </c>
      <c r="CP63" s="1" t="str">
        <f t="shared" ca="1" si="148"/>
        <v/>
      </c>
      <c r="CQ63" s="1">
        <v>63</v>
      </c>
      <c r="CR63" s="1" t="str">
        <f>$CP$64</f>
        <v/>
      </c>
      <c r="CS63" s="1">
        <f ca="1">IF(CS64="",-1,COUNTIF(INDIRECT(CS62&amp;CQ60):INDIRECT(CS62&amp;CQ64),"Y"))</f>
        <v>-1</v>
      </c>
      <c r="CT63" s="1">
        <f ca="1">IF(CT64="",-1,COUNTIF(INDIRECT(CT62&amp;CQ60):INDIRECT(CT62&amp;CQ64),"Y"))</f>
        <v>-1</v>
      </c>
      <c r="CU63" s="1">
        <f ca="1">IF(CU64="",-1,COUNTIF(INDIRECT(CU62&amp;CQ60):INDIRECT(CU62&amp;CQ64),"Y"))</f>
        <v>-1</v>
      </c>
      <c r="CV63" s="1">
        <f ca="1">IF(CV64="",-1,COUNTIF(INDIRECT(CV62&amp;CS60):INDIRECT(CV62&amp;CQ64),"Y"))</f>
        <v>-1</v>
      </c>
      <c r="CW63" s="1" t="str" cm="1">
        <f t="array" aca="1" ref="CW63" ca="1">IFERROR(INDEX($CS$64:$CV$64,_xlfn.AGGREGATE(15,6,COLUMN($CS$64:$CV$64)-COLUMN($CR$64)/($CS$63:$CV$63=MAX($CS$63:$CV$63)),COLUMNS($CS$64:CS64
))),"")</f>
        <v/>
      </c>
      <c r="CX63" s="1" t="str" cm="1">
        <f t="array" aca="1" ref="CX63" ca="1">IFERROR(INDEX($CS$64:$CV$64,_xlfn.AGGREGATE(15,6,COLUMN($CS$64:$CV$64)-COLUMN($CR$64)/($CS$63:$CV$63=MAX($CS$63:$CV$63)),COLUMNS($CS$64:CT64
))),"")</f>
        <v/>
      </c>
      <c r="CY63" s="1" t="str" cm="1">
        <f t="array" aca="1" ref="CY63" ca="1">IFERROR(INDEX($CS$64:$CV$64,_xlfn.AGGREGATE(15,6,COLUMN($CS$64:$CV$64)-COLUMN($CR$64)/($CS$63:$CV$63=MAX($CS$63:$CV$63)),COLUMNS($CS$64:CU64
))),"")</f>
        <v/>
      </c>
      <c r="CZ63" s="1" t="str" cm="1">
        <f t="array" aca="1" ref="CZ63" ca="1">IFERROR(INDEX($CS$64:$CV$64,_xlfn.AGGREGATE(15,6,COLUMN($CS$64:$CV$64)-COLUMN($CR$64)/($CS$63:$CV$63=MAX($CS$63:$CV$63)),COLUMNS($CS$64:CV64
))),"")</f>
        <v/>
      </c>
      <c r="DB63" s="1" t="str">
        <f ca="1">$CW$59</f>
        <v/>
      </c>
      <c r="DE63" s="1" t="str">
        <f t="shared" si="10"/>
        <v/>
      </c>
      <c r="EB63" s="17" t="str">
        <f t="shared" si="88"/>
        <v>B54</v>
      </c>
      <c r="EC63" s="75" t="str">
        <f t="shared" si="89"/>
        <v/>
      </c>
      <c r="ED63" s="4" t="str">
        <f t="shared" si="90"/>
        <v/>
      </c>
      <c r="EE63" s="4" t="str">
        <f t="shared" si="91"/>
        <v/>
      </c>
      <c r="EF63" s="4" t="str">
        <f t="shared" si="92"/>
        <v/>
      </c>
      <c r="EG63" s="4" t="str">
        <f t="shared" si="93"/>
        <v/>
      </c>
      <c r="EH63" s="4" t="str">
        <f t="shared" si="94"/>
        <v/>
      </c>
    </row>
    <row r="64" spans="1:138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34"/>
      <c r="AI64" s="118"/>
      <c r="AJ64" s="119"/>
      <c r="AK64" s="116"/>
      <c r="AL64" s="74"/>
      <c r="AM64" s="70" t="str" cm="1">
        <f t="array" aca="1" ref="AM64" ca="1">IF(AH63="","",INDIRECT(DB63&amp;CQ64))</f>
        <v/>
      </c>
      <c r="AN64" s="41" t="str">
        <f t="shared" si="12"/>
        <v/>
      </c>
      <c r="AO64" s="41" t="str">
        <f t="shared" si="13"/>
        <v/>
      </c>
      <c r="AP64" s="42" t="str">
        <f t="shared" si="14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40" t="str">
        <f>'Hedge 6 | (D3BF3)2'!B64</f>
        <v/>
      </c>
      <c r="BO64" s="41" t="str">
        <f>'Hedge 6 | (D3BF3)2'!C64</f>
        <v/>
      </c>
      <c r="BP64" s="41" t="str">
        <f>'Hedge 6 | (D3BF3)2'!H64</f>
        <v/>
      </c>
      <c r="BQ64" s="41" t="str">
        <f>'Hedge 6 | (D3BF3)2'!O64</f>
        <v/>
      </c>
      <c r="BR64" s="41" t="str">
        <f>IF(AH64="","",IF('Hedge 6 | (D3BF3)2'!X64="W","Y",IF('Hedge 6 | (D3BF3)2'!X64="L","N","")))</f>
        <v/>
      </c>
      <c r="BS64" s="41" t="str">
        <f>'Hedge 6 | (D3BF3)2'!AM64</f>
        <v/>
      </c>
      <c r="BT64" s="41" t="str">
        <f>'Hedge 6 | (D3BF3)2'!S64</f>
        <v/>
      </c>
      <c r="BU64" s="42" t="str">
        <f>'Hedge 6 | (D3BF3)2'!U64</f>
        <v/>
      </c>
      <c r="BV64" s="55"/>
      <c r="BW64" s="55"/>
      <c r="BX64" s="40" t="str">
        <f>'Hedge 7 | (BM1D)2'!B64</f>
        <v/>
      </c>
      <c r="BY64" s="41" t="str">
        <f>'Hedge 7 | (BM1D)2'!C64</f>
        <v/>
      </c>
      <c r="BZ64" s="41" t="str">
        <f>'Hedge 7 | (BM1D)2'!H64</f>
        <v/>
      </c>
      <c r="CA64" s="41" t="str">
        <f>'Hedge 7 | (BM1D)2'!O64</f>
        <v/>
      </c>
      <c r="CB64" s="41" t="str">
        <f>IF(AH64="","",IF('Hedge 7 | (BM1D)2'!X64="W","Y",IF('Hedge 7 | (BM1D)2'!X64="L","N","")))</f>
        <v/>
      </c>
      <c r="CC64" s="41" t="str">
        <f>'Hedge 7 | (BM1D)2'!AM64</f>
        <v/>
      </c>
      <c r="CD64" s="41" t="str">
        <f>'Hedge 7 | (BM1D)2'!S64</f>
        <v/>
      </c>
      <c r="CE64" s="42" t="str">
        <f>'Hedge 7 | (BM1D)2'!U64</f>
        <v/>
      </c>
      <c r="CF64" s="55"/>
      <c r="CG64" s="55"/>
      <c r="CH64" s="1" t="e">
        <f>IF(AN64="",0,IFERROR(VLOOKUP(AN59&amp;AN60&amp;AN61&amp;AN62&amp;AN63&amp;AN64,General!I:J,2,FALSE),0))+AO63</f>
        <v>#VALUE!</v>
      </c>
      <c r="CI64" s="1" t="str">
        <f t="shared" ref="CI64" si="151">I64</f>
        <v/>
      </c>
      <c r="CJ64" s="1" t="str">
        <f t="shared" ref="CJ64" si="152">S64</f>
        <v/>
      </c>
      <c r="CK64" s="1" t="str">
        <f t="shared" ref="CK64" si="153">AC64</f>
        <v/>
      </c>
      <c r="CL64" s="1" t="str">
        <f t="shared" ref="CL64" si="154">BA64</f>
        <v/>
      </c>
      <c r="CM64" s="1" t="str">
        <f t="shared" ref="CM64" si="155">BK64</f>
        <v/>
      </c>
      <c r="CN64" s="1" t="str">
        <f t="shared" ref="CN64" si="156">BU64</f>
        <v/>
      </c>
      <c r="CO64" s="1" t="str">
        <f t="shared" ref="CO64" si="157">CE64</f>
        <v/>
      </c>
      <c r="CP64" s="1" t="str">
        <f t="shared" ref="CP64" si="158">IF(AH64="","",INDEX($CI$4:$CO$4,MATCH(MAX(CI64:CO64),CI64:CO64,0)))</f>
        <v/>
      </c>
      <c r="CQ64" s="1">
        <v>64</v>
      </c>
      <c r="CR64" s="1" t="str">
        <f>$CP$64</f>
        <v/>
      </c>
      <c r="CS64" s="1" t="str" cm="1">
        <f t="array" ref="CS64">IFERROR(INDEX($CI$4:$CO$4,_xlfn.AGGREGATE(15,6,COLUMN($CI$4:$CO$4)-COLUMN($CH$1)/($CI$64:$CO$64=MAX($CI$64:$CO$64)),COLUMNS($CI$4:CI4))),"")</f>
        <v/>
      </c>
      <c r="CT64" s="1" t="str" cm="1">
        <f t="array" ref="CT64">IFERROR(INDEX($CI$4:$CO$4,_xlfn.AGGREGATE(15,6,COLUMN($CI$4:$CO$4)-COLUMN($CH$1)/($CI$64:$CO$64=MAX($CI$64:$CO$64)),COLUMNS($CI$4:CJ4))),"")</f>
        <v/>
      </c>
      <c r="CU64" s="1" t="str" cm="1">
        <f t="array" ref="CU64">IFERROR(INDEX($CI$4:$CO$4,_xlfn.AGGREGATE(15,6,COLUMN($CI$4:$CO$4)-COLUMN($CH$1)/($CI$64:$CO$64=MAX($CI$64:$CO$64)),COLUMNS($CI$4:CK4))),"")</f>
        <v/>
      </c>
      <c r="CV64" s="1" t="str" cm="1">
        <f t="array" ref="CV64">IFERROR(INDEX($CI$4:$CO$4,_xlfn.AGGREGATE(15,6,COLUMN($CI$4:$CO$4)-COLUMN($CH$1)/($CI$64:$CO$64=MAX($CI$64:$CO$64)),COLUMNS($CI$4:CL4))),"")</f>
        <v/>
      </c>
      <c r="CW64" s="66" t="str">
        <f t="shared" ref="CW64" ca="1" si="159">IF(CX63="",CW63,CW60)</f>
        <v/>
      </c>
      <c r="DA64" s="1" t="str">
        <f ca="1">IF(CW61&gt;1,"R","N")</f>
        <v>R</v>
      </c>
      <c r="DB64" s="1" t="str">
        <f ca="1">CW64</f>
        <v/>
      </c>
      <c r="DE64" s="1" t="str">
        <f t="shared" si="10"/>
        <v/>
      </c>
      <c r="EB64" s="17" t="str">
        <f t="shared" si="88"/>
        <v>B55</v>
      </c>
      <c r="EC64" s="75" t="str">
        <f t="shared" si="89"/>
        <v/>
      </c>
      <c r="ED64" s="4" t="str">
        <f t="shared" si="90"/>
        <v/>
      </c>
      <c r="EE64" s="4" t="str">
        <f t="shared" si="91"/>
        <v/>
      </c>
      <c r="EF64" s="4" t="str">
        <f t="shared" si="92"/>
        <v/>
      </c>
      <c r="EG64" s="4" t="str">
        <f t="shared" si="93"/>
        <v/>
      </c>
      <c r="EH64" s="4" t="str">
        <f t="shared" si="94"/>
        <v/>
      </c>
    </row>
    <row r="65" spans="1:138" ht="26.25" customHeigh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32"/>
      <c r="AI65" s="118"/>
      <c r="AJ65" s="119"/>
      <c r="AK65" s="127" t="str">
        <f>IF(AH64="","",IF(DA64="R","R",""))</f>
        <v/>
      </c>
      <c r="AL65" s="68" t="str">
        <f>IF(AH64="","",VLOOKUP(DB65,General!U:V,2,FALSE))</f>
        <v/>
      </c>
      <c r="AM65" s="69" t="str" cm="1">
        <f t="array" aca="1" ref="AM65" ca="1">IF(AH64="","",INDIRECT(DB64&amp;CQ65))</f>
        <v/>
      </c>
      <c r="AN65" s="36" t="str">
        <f t="shared" si="12"/>
        <v/>
      </c>
      <c r="AO65" s="36" t="str">
        <f t="shared" si="13"/>
        <v/>
      </c>
      <c r="AP65" s="37" t="str">
        <f t="shared" si="14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35" t="str">
        <f>'Hedge 7 | (BM1D)2'!B65</f>
        <v/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/>
      </c>
      <c r="CC65" s="36" t="str">
        <f>'Hedge 7 | (BM1D)2'!AM65</f>
        <v/>
      </c>
      <c r="CD65" s="36" t="str">
        <f>'Hedge 7 | (BM1D)2'!S65</f>
        <v/>
      </c>
      <c r="CE65" s="37" t="str">
        <f>'Hedge 7 | (BM1D)2'!U65</f>
        <v/>
      </c>
      <c r="CF65" s="55"/>
      <c r="CG65" s="55"/>
      <c r="CH65" s="1" t="e">
        <f>IF(AN65="",0,IFERROR(VLOOKUP(AN60&amp;AN61&amp;AN62&amp;AN63&amp;AN64&amp;AN65,General!I:J,2,FALSE),0))+AO64</f>
        <v>#VALUE!</v>
      </c>
      <c r="CP65" s="1" t="str">
        <f t="shared" ref="CP65" ca="1" si="160">CW64</f>
        <v/>
      </c>
      <c r="CQ65" s="1">
        <v>65</v>
      </c>
      <c r="CR65" s="1" t="str">
        <f>$CP$69</f>
        <v/>
      </c>
      <c r="CW65" s="1" t="str">
        <f t="shared" ref="CW65" ca="1" si="161">IF(CW66=1,CW68,IF(CW66=2,IF(CX68="",CW68,CX68),IF(CW66=3,IF(AND(CX68="",CY68=""),CW68,IF(CY68="",CX68,CY68)),IF(AND(CX68="",CY68="",CZ68=""),CW68,IF(AND(CY68="",CZ68=""),CX68,IF(CZ68="",CY68,CZ68))))))</f>
        <v/>
      </c>
      <c r="DB65" s="1" t="str">
        <f ca="1">$CW$64</f>
        <v/>
      </c>
      <c r="DE65" s="1" t="str">
        <f t="shared" si="10"/>
        <v/>
      </c>
      <c r="EB65" s="17" t="str">
        <f t="shared" si="88"/>
        <v>B56</v>
      </c>
      <c r="EC65" s="75" t="str">
        <f t="shared" si="89"/>
        <v/>
      </c>
      <c r="ED65" s="4" t="str">
        <f t="shared" si="90"/>
        <v/>
      </c>
      <c r="EE65" s="4" t="str">
        <f t="shared" si="91"/>
        <v/>
      </c>
      <c r="EF65" s="4" t="str">
        <f t="shared" si="92"/>
        <v/>
      </c>
      <c r="EG65" s="4" t="str">
        <f t="shared" si="93"/>
        <v/>
      </c>
      <c r="EH65" s="4" t="str">
        <f t="shared" si="94"/>
        <v/>
      </c>
    </row>
    <row r="66" spans="1:138" ht="26.25" customHeigh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33"/>
      <c r="AI66" s="118"/>
      <c r="AJ66" s="119"/>
      <c r="AK66" s="115"/>
      <c r="AL66" s="73"/>
      <c r="AM66" s="67" t="str" cm="1">
        <f t="array" aca="1" ref="AM66" ca="1">IF(AH65="","",INDIRECT(DB65&amp;CQ66))</f>
        <v/>
      </c>
      <c r="AN66" s="25" t="str">
        <f t="shared" si="12"/>
        <v/>
      </c>
      <c r="AO66" s="25" t="str">
        <f t="shared" si="13"/>
        <v/>
      </c>
      <c r="AP66" s="39" t="str">
        <f t="shared" si="14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8" t="str">
        <f>'Hedge 6 | (D3BF3)2'!B66</f>
        <v/>
      </c>
      <c r="BO66" s="25" t="str">
        <f>'Hedge 6 | (D3BF3)2'!C66</f>
        <v/>
      </c>
      <c r="BP66" s="25" t="str">
        <f>'Hedge 6 | (D3BF3)2'!H66</f>
        <v/>
      </c>
      <c r="BQ66" s="25" t="str">
        <f>'Hedge 6 | (D3BF3)2'!O66</f>
        <v/>
      </c>
      <c r="BR66" s="25" t="str">
        <f>IF(AH66="","",IF('Hedge 6 | (D3BF3)2'!X66="W","Y",IF('Hedge 6 | (D3BF3)2'!X66="L","N","")))</f>
        <v/>
      </c>
      <c r="BS66" s="25" t="str">
        <f>'Hedge 6 | (D3BF3)2'!AM66</f>
        <v/>
      </c>
      <c r="BT66" s="25" t="str">
        <f>'Hedge 6 | (D3BF3)2'!S66</f>
        <v/>
      </c>
      <c r="BU66" s="39" t="str">
        <f>'Hedge 6 | (D3BF3)2'!U66</f>
        <v/>
      </c>
      <c r="BV66" s="55"/>
      <c r="BW66" s="55"/>
      <c r="BX66" s="38" t="str">
        <f>'Hedge 7 | (BM1D)2'!B66</f>
        <v/>
      </c>
      <c r="BY66" s="25" t="str">
        <f>'Hedge 7 | (BM1D)2'!C66</f>
        <v/>
      </c>
      <c r="BZ66" s="25" t="str">
        <f>'Hedge 7 | (BM1D)2'!H66</f>
        <v/>
      </c>
      <c r="CA66" s="25" t="str">
        <f>'Hedge 7 | (BM1D)2'!O66</f>
        <v/>
      </c>
      <c r="CB66" s="25" t="str">
        <f>IF(AH66="","",IF('Hedge 7 | (BM1D)2'!X66="W","Y",IF('Hedge 7 | (BM1D)2'!X66="L","N","")))</f>
        <v/>
      </c>
      <c r="CC66" s="25" t="str">
        <f>'Hedge 7 | (BM1D)2'!AM66</f>
        <v/>
      </c>
      <c r="CD66" s="25" t="str">
        <f>'Hedge 7 | (BM1D)2'!S66</f>
        <v/>
      </c>
      <c r="CE66" s="39" t="str">
        <f>'Hedge 7 | (BM1D)2'!U66</f>
        <v/>
      </c>
      <c r="CF66" s="55"/>
      <c r="CG66" s="55"/>
      <c r="CH66" s="1" t="e">
        <f>IF(AN66="",0,IFERROR(VLOOKUP(AN61&amp;AN62&amp;AN63&amp;AN64&amp;AN65&amp;AN66,General!I:J,2,FALSE),0))+AO65</f>
        <v>#VALUE!</v>
      </c>
      <c r="CP66" s="1" t="str">
        <f t="shared" ref="CP66:CP68" ca="1" si="162">CP65</f>
        <v/>
      </c>
      <c r="CQ66" s="1">
        <v>66</v>
      </c>
      <c r="CR66" s="1" t="str">
        <f>$CP$69</f>
        <v/>
      </c>
      <c r="CW66" s="1">
        <f t="shared" ref="CW66" ca="1" si="163">IF(CW67=1,1,DC66)</f>
        <v>4</v>
      </c>
      <c r="DB66" s="1" t="str">
        <f ca="1">$CW$64</f>
        <v/>
      </c>
      <c r="DC66" s="1">
        <f>IF(DC61=4,1,DC61+1)</f>
        <v>4</v>
      </c>
      <c r="DE66" s="1" t="str">
        <f t="shared" si="10"/>
        <v/>
      </c>
      <c r="EB66" s="17" t="str">
        <f t="shared" si="88"/>
        <v>B57</v>
      </c>
      <c r="EC66" s="75" t="str">
        <f t="shared" si="89"/>
        <v/>
      </c>
      <c r="ED66" s="4" t="str">
        <f t="shared" si="90"/>
        <v/>
      </c>
      <c r="EE66" s="4" t="str">
        <f t="shared" si="91"/>
        <v/>
      </c>
      <c r="EF66" s="4" t="str">
        <f t="shared" si="92"/>
        <v/>
      </c>
      <c r="EG66" s="4" t="str">
        <f t="shared" si="93"/>
        <v/>
      </c>
      <c r="EH66" s="4" t="str">
        <f t="shared" si="94"/>
        <v/>
      </c>
    </row>
    <row r="67" spans="1:138" ht="26.25" customHeigh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33"/>
      <c r="AI67" s="118"/>
      <c r="AJ67" s="119"/>
      <c r="AK67" s="115"/>
      <c r="AL67" s="73"/>
      <c r="AM67" s="67" t="str" cm="1">
        <f t="array" aca="1" ref="AM67" ca="1">IF(AH66="","",INDIRECT(DB66&amp;CQ67))</f>
        <v/>
      </c>
      <c r="AN67" s="25" t="str">
        <f t="shared" si="12"/>
        <v/>
      </c>
      <c r="AO67" s="25" t="str">
        <f t="shared" si="13"/>
        <v/>
      </c>
      <c r="AP67" s="39" t="str">
        <f t="shared" si="14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8" t="str">
        <f>'Hedge 6 | (D3BF3)2'!B67</f>
        <v/>
      </c>
      <c r="BO67" s="25" t="str">
        <f>'Hedge 6 | (D3BF3)2'!C67</f>
        <v/>
      </c>
      <c r="BP67" s="25" t="str">
        <f>'Hedge 6 | (D3BF3)2'!H67</f>
        <v/>
      </c>
      <c r="BQ67" s="25" t="str">
        <f>'Hedge 6 | (D3BF3)2'!O67</f>
        <v/>
      </c>
      <c r="BR67" s="25" t="str">
        <f>IF(AH67="","",IF('Hedge 6 | (D3BF3)2'!X67="W","Y",IF('Hedge 6 | (D3BF3)2'!X67="L","N","")))</f>
        <v/>
      </c>
      <c r="BS67" s="25" t="str">
        <f>'Hedge 6 | (D3BF3)2'!AM67</f>
        <v/>
      </c>
      <c r="BT67" s="25" t="str">
        <f>'Hedge 6 | (D3BF3)2'!S67</f>
        <v/>
      </c>
      <c r="BU67" s="39" t="str">
        <f>'Hedge 6 | (D3BF3)2'!U67</f>
        <v/>
      </c>
      <c r="BV67" s="55"/>
      <c r="BW67" s="55"/>
      <c r="BX67" s="38" t="str">
        <f>'Hedge 7 | (BM1D)2'!B67</f>
        <v/>
      </c>
      <c r="BY67" s="25" t="str">
        <f>'Hedge 7 | (BM1D)2'!C67</f>
        <v/>
      </c>
      <c r="BZ67" s="25" t="str">
        <f>'Hedge 7 | (BM1D)2'!H67</f>
        <v/>
      </c>
      <c r="CA67" s="25" t="str">
        <f>'Hedge 7 | (BM1D)2'!O67</f>
        <v/>
      </c>
      <c r="CB67" s="25" t="str">
        <f>IF(AH67="","",IF('Hedge 7 | (BM1D)2'!X67="W","Y",IF('Hedge 7 | (BM1D)2'!X67="L","N","")))</f>
        <v/>
      </c>
      <c r="CC67" s="25" t="str">
        <f>'Hedge 7 | (BM1D)2'!AM67</f>
        <v/>
      </c>
      <c r="CD67" s="25" t="str">
        <f>'Hedge 7 | (BM1D)2'!S67</f>
        <v/>
      </c>
      <c r="CE67" s="39" t="str">
        <f>'Hedge 7 | (BM1D)2'!U67</f>
        <v/>
      </c>
      <c r="CF67" s="55"/>
      <c r="CG67" s="55"/>
      <c r="CH67" s="1" t="e">
        <f>IF(AN67="",0,IFERROR(VLOOKUP(AN62&amp;AN63&amp;AN64&amp;AN65&amp;AN66&amp;AN67,General!I:J,2,FALSE),0))+AO66</f>
        <v>#VALUE!</v>
      </c>
      <c r="CP67" s="1" t="str">
        <f t="shared" ca="1" si="162"/>
        <v/>
      </c>
      <c r="CQ67" s="1">
        <v>67</v>
      </c>
      <c r="CR67" s="1" t="str">
        <f>$CP$69</f>
        <v/>
      </c>
      <c r="CS67" s="1" t="str">
        <f>IFERROR(VLOOKUP(CS69,General!R:S,2,FALSE),"")</f>
        <v/>
      </c>
      <c r="CT67" s="1" t="str">
        <f>IFERROR(VLOOKUP(CT69,General!R:S,2,FALSE),"")</f>
        <v/>
      </c>
      <c r="CU67" s="1" t="str">
        <f>IFERROR(VLOOKUP(CU69,General!R:S,2,FALSE),"")</f>
        <v/>
      </c>
      <c r="CV67" s="1" t="str">
        <f>IFERROR(VLOOKUP(CV69,General!R:S,2,FALSE),"")</f>
        <v/>
      </c>
      <c r="CW67" s="1">
        <f t="shared" ref="CW67" ca="1" si="164">COUNTIF(CS68:CV68,MAX(CS68:CV68))</f>
        <v>4</v>
      </c>
      <c r="DB67" s="1" t="str">
        <f ca="1">$CW$64</f>
        <v/>
      </c>
      <c r="DE67" s="1" t="str">
        <f t="shared" si="10"/>
        <v/>
      </c>
      <c r="EB67" s="17" t="str">
        <f t="shared" si="88"/>
        <v>B58</v>
      </c>
      <c r="EC67" s="75" t="str">
        <f t="shared" si="89"/>
        <v/>
      </c>
      <c r="ED67" s="4" t="str">
        <f t="shared" si="90"/>
        <v/>
      </c>
      <c r="EE67" s="4" t="str">
        <f t="shared" si="91"/>
        <v/>
      </c>
      <c r="EF67" s="4" t="str">
        <f t="shared" si="92"/>
        <v/>
      </c>
      <c r="EG67" s="4" t="str">
        <f t="shared" si="93"/>
        <v/>
      </c>
      <c r="EH67" s="4" t="str">
        <f t="shared" si="94"/>
        <v/>
      </c>
    </row>
    <row r="68" spans="1:138" ht="26.25" customHeigh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33"/>
      <c r="AI68" s="118"/>
      <c r="AJ68" s="119"/>
      <c r="AK68" s="115"/>
      <c r="AL68" s="73"/>
      <c r="AM68" s="67" t="str" cm="1">
        <f t="array" aca="1" ref="AM68" ca="1">IF(AH67="","",INDIRECT(DB67&amp;CQ68))</f>
        <v/>
      </c>
      <c r="AN68" s="25" t="str">
        <f t="shared" si="12"/>
        <v/>
      </c>
      <c r="AO68" s="25" t="str">
        <f t="shared" si="13"/>
        <v/>
      </c>
      <c r="AP68" s="39" t="str">
        <f t="shared" si="14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8" t="str">
        <f>'Hedge 6 | (D3BF3)2'!B68</f>
        <v/>
      </c>
      <c r="BO68" s="25" t="str">
        <f>'Hedge 6 | (D3BF3)2'!C68</f>
        <v/>
      </c>
      <c r="BP68" s="25" t="str">
        <f>'Hedge 6 | (D3BF3)2'!H68</f>
        <v/>
      </c>
      <c r="BQ68" s="25" t="str">
        <f>'Hedge 6 | (D3BF3)2'!O68</f>
        <v/>
      </c>
      <c r="BR68" s="25" t="str">
        <f>IF(AH68="","",IF('Hedge 6 | (D3BF3)2'!X68="W","Y",IF('Hedge 6 | (D3BF3)2'!X68="L","N","")))</f>
        <v/>
      </c>
      <c r="BS68" s="25" t="str">
        <f>'Hedge 6 | (D3BF3)2'!AM68</f>
        <v/>
      </c>
      <c r="BT68" s="25" t="str">
        <f>'Hedge 6 | (D3BF3)2'!S68</f>
        <v/>
      </c>
      <c r="BU68" s="39" t="str">
        <f>'Hedge 6 | (D3BF3)2'!U68</f>
        <v/>
      </c>
      <c r="BV68" s="55"/>
      <c r="BW68" s="55"/>
      <c r="BX68" s="38" t="str">
        <f>'Hedge 7 | (BM1D)2'!B68</f>
        <v/>
      </c>
      <c r="BY68" s="25" t="str">
        <f>'Hedge 7 | (BM1D)2'!C68</f>
        <v/>
      </c>
      <c r="BZ68" s="25" t="str">
        <f>'Hedge 7 | (BM1D)2'!H68</f>
        <v/>
      </c>
      <c r="CA68" s="25" t="str">
        <f>'Hedge 7 | (BM1D)2'!O68</f>
        <v/>
      </c>
      <c r="CB68" s="25" t="str">
        <f>IF(AH68="","",IF('Hedge 7 | (BM1D)2'!X68="W","Y",IF('Hedge 7 | (BM1D)2'!X68="L","N","")))</f>
        <v/>
      </c>
      <c r="CC68" s="25" t="str">
        <f>'Hedge 7 | (BM1D)2'!AM68</f>
        <v/>
      </c>
      <c r="CD68" s="25" t="str">
        <f>'Hedge 7 | (BM1D)2'!S68</f>
        <v/>
      </c>
      <c r="CE68" s="39" t="str">
        <f>'Hedge 7 | (BM1D)2'!U68</f>
        <v/>
      </c>
      <c r="CF68" s="55"/>
      <c r="CG68" s="55"/>
      <c r="CH68" s="1" t="e">
        <f>IF(AN68="",0,IFERROR(VLOOKUP(AN63&amp;AN64&amp;AN65&amp;AN66&amp;AN67&amp;AN68,General!I:J,2,FALSE),0))+AO67</f>
        <v>#VALUE!</v>
      </c>
      <c r="CP68" s="1" t="str">
        <f t="shared" ca="1" si="162"/>
        <v/>
      </c>
      <c r="CQ68" s="1">
        <v>68</v>
      </c>
      <c r="CR68" s="1" t="str">
        <f>$CP$69</f>
        <v/>
      </c>
      <c r="CS68" s="1">
        <f ca="1">IF(CS69="",-1,COUNTIF(INDIRECT(CS67&amp;CQ65):INDIRECT(CS67&amp;CQ69),"Y"))</f>
        <v>-1</v>
      </c>
      <c r="CT68" s="1">
        <f ca="1">IF(CT69="",-1,COUNTIF(INDIRECT(CT67&amp;CQ65):INDIRECT(CT67&amp;CQ69),"Y"))</f>
        <v>-1</v>
      </c>
      <c r="CU68" s="1">
        <f ca="1">IF(CU69="",-1,COUNTIF(INDIRECT(CU67&amp;CQ65):INDIRECT(CU67&amp;CQ69),"Y"))</f>
        <v>-1</v>
      </c>
      <c r="CV68" s="1">
        <f ca="1">IF(CV69="",-1,COUNTIF(INDIRECT(CV67&amp;CS65):INDIRECT(CV67&amp;CQ69),"Y"))</f>
        <v>-1</v>
      </c>
      <c r="CW68" s="1" t="str" cm="1">
        <f t="array" aca="1" ref="CW68" ca="1">IFERROR(INDEX($CS$69:$CV$69,_xlfn.AGGREGATE(15,6,COLUMN($CS$69:$CV$69)-COLUMN($CR$69)/($CS$68:$CV$68=MAX($CS$68:$CV$68)),COLUMNS($CS$69:CS69
))),"")</f>
        <v/>
      </c>
      <c r="CX68" s="1" t="str" cm="1">
        <f t="array" aca="1" ref="CX68" ca="1">IFERROR(INDEX($CS$69:$CV$69,_xlfn.AGGREGATE(15,6,COLUMN($CS$69:$CV$69)-COLUMN($CR$69)/($CS$68:$CV$68=MAX($CS$68:$CV$68)),COLUMNS($CS$69:CT69
))),"")</f>
        <v/>
      </c>
      <c r="CY68" s="1" t="str" cm="1">
        <f t="array" aca="1" ref="CY68" ca="1">IFERROR(INDEX($CS$69:$CV$69,_xlfn.AGGREGATE(15,6,COLUMN($CS$69:$CV$69)-COLUMN($CR$69)/($CS$68:$CV$68=MAX($CS$68:$CV$68)),COLUMNS($CS$69:CU69
))),"")</f>
        <v/>
      </c>
      <c r="CZ68" s="1" t="str" cm="1">
        <f t="array" aca="1" ref="CZ68" ca="1">IFERROR(INDEX($CS$69:$CV$69,_xlfn.AGGREGATE(15,6,COLUMN($CS$69:$CV$69)-COLUMN($CR$69)/($CS$68:$CV$68=MAX($CS$68:$CV$68)),COLUMNS($CS$69:CV69
))),"")</f>
        <v/>
      </c>
      <c r="DB68" s="1" t="str">
        <f ca="1">$CW$64</f>
        <v/>
      </c>
      <c r="DE68" s="1" t="str">
        <f t="shared" si="10"/>
        <v/>
      </c>
      <c r="EB68" s="17" t="str">
        <f t="shared" si="88"/>
        <v>B59</v>
      </c>
      <c r="EC68" s="75" t="str">
        <f t="shared" si="89"/>
        <v/>
      </c>
      <c r="ED68" s="4" t="str">
        <f t="shared" si="90"/>
        <v/>
      </c>
      <c r="EE68" s="4" t="str">
        <f t="shared" si="91"/>
        <v/>
      </c>
      <c r="EF68" s="4" t="str">
        <f t="shared" si="92"/>
        <v/>
      </c>
      <c r="EG68" s="4" t="str">
        <f t="shared" si="93"/>
        <v/>
      </c>
      <c r="EH68" s="4" t="str">
        <f t="shared" si="94"/>
        <v/>
      </c>
    </row>
    <row r="69" spans="1:138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34"/>
      <c r="AI69" s="118"/>
      <c r="AJ69" s="119"/>
      <c r="AK69" s="116"/>
      <c r="AL69" s="74"/>
      <c r="AM69" s="70" t="str" cm="1">
        <f t="array" aca="1" ref="AM69" ca="1">IF(AH68="","",INDIRECT(DB68&amp;CQ69))</f>
        <v/>
      </c>
      <c r="AN69" s="41" t="str">
        <f t="shared" si="12"/>
        <v/>
      </c>
      <c r="AO69" s="41" t="str">
        <f t="shared" si="13"/>
        <v/>
      </c>
      <c r="AP69" s="42" t="str">
        <f t="shared" si="14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40" t="str">
        <f>'Hedge 6 | (D3BF3)2'!B69</f>
        <v/>
      </c>
      <c r="BO69" s="41" t="str">
        <f>'Hedge 6 | (D3BF3)2'!C69</f>
        <v/>
      </c>
      <c r="BP69" s="41" t="str">
        <f>'Hedge 6 | (D3BF3)2'!H69</f>
        <v/>
      </c>
      <c r="BQ69" s="41" t="str">
        <f>'Hedge 6 | (D3BF3)2'!O69</f>
        <v/>
      </c>
      <c r="BR69" s="41" t="str">
        <f>IF(AH69="","",IF('Hedge 6 | (D3BF3)2'!X69="W","Y",IF('Hedge 6 | (D3BF3)2'!X69="L","N","")))</f>
        <v/>
      </c>
      <c r="BS69" s="41" t="str">
        <f>'Hedge 6 | (D3BF3)2'!AM69</f>
        <v/>
      </c>
      <c r="BT69" s="41" t="str">
        <f>'Hedge 6 | (D3BF3)2'!S69</f>
        <v/>
      </c>
      <c r="BU69" s="42" t="str">
        <f>'Hedge 6 | (D3BF3)2'!U69</f>
        <v/>
      </c>
      <c r="BV69" s="55"/>
      <c r="BW69" s="55"/>
      <c r="BX69" s="40" t="str">
        <f>'Hedge 7 | (BM1D)2'!B69</f>
        <v/>
      </c>
      <c r="BY69" s="41" t="str">
        <f>'Hedge 7 | (BM1D)2'!C69</f>
        <v/>
      </c>
      <c r="BZ69" s="41" t="str">
        <f>'Hedge 7 | (BM1D)2'!H69</f>
        <v/>
      </c>
      <c r="CA69" s="41" t="str">
        <f>'Hedge 7 | (BM1D)2'!O69</f>
        <v/>
      </c>
      <c r="CB69" s="41" t="str">
        <f>IF(AH69="","",IF('Hedge 7 | (BM1D)2'!X69="W","Y",IF('Hedge 7 | (BM1D)2'!X69="L","N","")))</f>
        <v/>
      </c>
      <c r="CC69" s="41" t="str">
        <f>'Hedge 7 | (BM1D)2'!AM69</f>
        <v/>
      </c>
      <c r="CD69" s="41" t="str">
        <f>'Hedge 7 | (BM1D)2'!S69</f>
        <v/>
      </c>
      <c r="CE69" s="42" t="str">
        <f>'Hedge 7 | (BM1D)2'!U69</f>
        <v/>
      </c>
      <c r="CF69" s="55"/>
      <c r="CG69" s="55"/>
      <c r="CH69" s="1" t="e">
        <f>IF(AN69="",0,IFERROR(VLOOKUP(AN64&amp;AN65&amp;AN66&amp;AN67&amp;AN68&amp;AN69,General!I:J,2,FALSE),0))+AO68</f>
        <v>#VALUE!</v>
      </c>
      <c r="CI69" s="1" t="str">
        <f t="shared" ref="CI69" si="165">I69</f>
        <v/>
      </c>
      <c r="CJ69" s="1" t="str">
        <f t="shared" ref="CJ69" si="166">S69</f>
        <v/>
      </c>
      <c r="CK69" s="1" t="str">
        <f t="shared" ref="CK69" si="167">AC69</f>
        <v/>
      </c>
      <c r="CL69" s="1" t="str">
        <f t="shared" ref="CL69" si="168">BA69</f>
        <v/>
      </c>
      <c r="CM69" s="1" t="str">
        <f t="shared" ref="CM69" si="169">BK69</f>
        <v/>
      </c>
      <c r="CN69" s="1" t="str">
        <f t="shared" ref="CN69" si="170">BU69</f>
        <v/>
      </c>
      <c r="CO69" s="1" t="str">
        <f t="shared" ref="CO69" si="171">CE69</f>
        <v/>
      </c>
      <c r="CP69" s="1" t="str">
        <f t="shared" ref="CP69" si="172">IF(AH69="","",INDEX($CI$4:$CO$4,MATCH(MAX(CI69:CO69),CI69:CO69,0)))</f>
        <v/>
      </c>
      <c r="CQ69" s="1">
        <v>69</v>
      </c>
      <c r="CR69" s="1" t="str">
        <f>$CP$69</f>
        <v/>
      </c>
      <c r="CS69" s="1" t="str" cm="1">
        <f t="array" ref="CS69">IFERROR(INDEX($CI$4:$CO$4,_xlfn.AGGREGATE(15,6,COLUMN($CI$4:$CO$4)-COLUMN($CH$1)/($CI$69:$CO$69=MAX($CI$69:$CO$69)),COLUMNS($CI$4:CI59))),"")</f>
        <v/>
      </c>
      <c r="CT69" s="1" t="str" cm="1">
        <f t="array" ref="CT69">IFERROR(INDEX($CI$4:$CO$4,_xlfn.AGGREGATE(15,6,COLUMN($CI$4:$CO$4)-COLUMN($CH$1)/($CI$69:$CO$69=MAX($CI$69:$CO$69)),COLUMNS($CI$4:CJ59))),"")</f>
        <v/>
      </c>
      <c r="CU69" s="1" t="str" cm="1">
        <f t="array" ref="CU69">IFERROR(INDEX($CI$4:$CO$4,_xlfn.AGGREGATE(15,6,COLUMN($CI$4:$CO$4)-COLUMN($CH$1)/($CI$69:$CO$69=MAX($CI$69:$CO$69)),COLUMNS($CI$4:CK59))),"")</f>
        <v/>
      </c>
      <c r="CV69" s="1" t="str" cm="1">
        <f t="array" ref="CV69">IFERROR(INDEX($CI$4:$CO$4,_xlfn.AGGREGATE(15,6,COLUMN($CI$4:$CO$4)-COLUMN($CH$1)/($CI$69:$CO$69=MAX($CI$69:$CO$69)),COLUMNS($CI$4:CL59))),"")</f>
        <v/>
      </c>
      <c r="CW69" s="66" t="str">
        <f t="shared" ref="CW69" ca="1" si="173">IF(CX68="",CW68,CW65)</f>
        <v/>
      </c>
      <c r="DA69" s="1" t="str">
        <f ca="1">IF(CW66&gt;1,"R","N")</f>
        <v>R</v>
      </c>
      <c r="DB69" s="1" t="str">
        <f ca="1">CW69</f>
        <v/>
      </c>
      <c r="DE69" s="1" t="str">
        <f t="shared" si="10"/>
        <v/>
      </c>
      <c r="EB69" s="17" t="str">
        <f t="shared" si="88"/>
        <v>B60</v>
      </c>
      <c r="EC69" s="75" t="str">
        <f t="shared" si="89"/>
        <v/>
      </c>
      <c r="ED69" s="4" t="str">
        <f t="shared" si="90"/>
        <v/>
      </c>
      <c r="EE69" s="4" t="str">
        <f t="shared" si="91"/>
        <v/>
      </c>
      <c r="EF69" s="4" t="str">
        <f t="shared" si="92"/>
        <v/>
      </c>
      <c r="EG69" s="4" t="str">
        <f t="shared" si="93"/>
        <v/>
      </c>
      <c r="EH69" s="4" t="str">
        <f t="shared" si="94"/>
        <v/>
      </c>
    </row>
    <row r="70" spans="1:138" ht="26.25" customHeigh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32"/>
      <c r="AI70" s="118"/>
      <c r="AJ70" s="119"/>
      <c r="AK70" s="127" t="str">
        <f>IF(AH69="","",IF(DA69="R","R",""))</f>
        <v/>
      </c>
      <c r="AL70" s="68" t="str">
        <f>IF(AH69="","",VLOOKUP(DB70,General!U:V,2,FALSE))</f>
        <v/>
      </c>
      <c r="AM70" s="69" t="str" cm="1">
        <f t="array" aca="1" ref="AM70" ca="1">IF(AH69="","",INDIRECT(DB69&amp;CQ70))</f>
        <v/>
      </c>
      <c r="AN70" s="36" t="str">
        <f t="shared" si="12"/>
        <v/>
      </c>
      <c r="AO70" s="36" t="str">
        <f t="shared" si="13"/>
        <v/>
      </c>
      <c r="AP70" s="37" t="str">
        <f t="shared" si="14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35" t="str">
        <f>'Hedge 7 | (BM1D)2'!B70</f>
        <v/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/>
      </c>
      <c r="CC70" s="36" t="str">
        <f>'Hedge 7 | (BM1D)2'!AM70</f>
        <v/>
      </c>
      <c r="CD70" s="36" t="str">
        <f>'Hedge 7 | (BM1D)2'!S70</f>
        <v/>
      </c>
      <c r="CE70" s="37" t="str">
        <f>'Hedge 7 | (BM1D)2'!U70</f>
        <v/>
      </c>
      <c r="CF70" s="55"/>
      <c r="CG70" s="55"/>
      <c r="CH70" s="1" t="e">
        <f>IF(AN70="",0,IFERROR(VLOOKUP(AN65&amp;AN66&amp;AN67&amp;AN68&amp;AN69&amp;AN70,General!I:J,2,FALSE),0))+AO69</f>
        <v>#VALUE!</v>
      </c>
      <c r="CP70" s="1" t="str">
        <f t="shared" ref="CP70" ca="1" si="174">CW69</f>
        <v/>
      </c>
      <c r="CQ70" s="1">
        <v>70</v>
      </c>
      <c r="CR70" s="1" t="str">
        <f>$CP$74</f>
        <v/>
      </c>
      <c r="CW70" s="1" t="str">
        <f t="shared" ref="CW70" ca="1" si="175">IF(CW71=1,CW73,IF(CW71=2,IF(CX73="",CW73,CX73),IF(CW71=3,IF(AND(CX73="",CY73=""),CW73,IF(CY73="",CX73,CY73)),IF(AND(CX73="",CY73="",CZ73=""),CW73,IF(AND(CY73="",CZ73=""),CX73,IF(CZ73="",CY73,CZ73))))))</f>
        <v/>
      </c>
      <c r="DB70" s="1" t="str">
        <f ca="1">$CW$69</f>
        <v/>
      </c>
      <c r="DE70" s="1" t="str">
        <f t="shared" si="10"/>
        <v/>
      </c>
      <c r="EB70" s="17" t="str">
        <f t="shared" si="88"/>
        <v>B61</v>
      </c>
      <c r="EC70" s="75" t="str">
        <f t="shared" si="89"/>
        <v/>
      </c>
      <c r="ED70" s="4" t="str">
        <f t="shared" si="90"/>
        <v/>
      </c>
      <c r="EE70" s="4" t="str">
        <f t="shared" si="91"/>
        <v/>
      </c>
      <c r="EF70" s="4" t="str">
        <f t="shared" si="92"/>
        <v/>
      </c>
      <c r="EG70" s="4" t="str">
        <f t="shared" si="93"/>
        <v/>
      </c>
      <c r="EH70" s="4" t="str">
        <f t="shared" si="94"/>
        <v/>
      </c>
    </row>
    <row r="71" spans="1:138" ht="26.25" customHeigh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33"/>
      <c r="AI71" s="118"/>
      <c r="AJ71" s="119"/>
      <c r="AK71" s="115"/>
      <c r="AL71" s="73"/>
      <c r="AM71" s="67" t="str" cm="1">
        <f t="array" aca="1" ref="AM71" ca="1">IF(AH70="","",INDIRECT(DB70&amp;CQ71))</f>
        <v/>
      </c>
      <c r="AN71" s="25" t="str">
        <f t="shared" si="12"/>
        <v/>
      </c>
      <c r="AO71" s="25" t="str">
        <f t="shared" si="13"/>
        <v/>
      </c>
      <c r="AP71" s="39" t="str">
        <f t="shared" si="14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8" t="str">
        <f>'Hedge 6 | (D3BF3)2'!B71</f>
        <v/>
      </c>
      <c r="BO71" s="25" t="str">
        <f>'Hedge 6 | (D3BF3)2'!C71</f>
        <v/>
      </c>
      <c r="BP71" s="25" t="str">
        <f>'Hedge 6 | (D3BF3)2'!H71</f>
        <v/>
      </c>
      <c r="BQ71" s="25" t="str">
        <f>'Hedge 6 | (D3BF3)2'!O71</f>
        <v/>
      </c>
      <c r="BR71" s="25" t="str">
        <f>IF(AH71="","",IF('Hedge 6 | (D3BF3)2'!X71="W","Y",IF('Hedge 6 | (D3BF3)2'!X71="L","N","")))</f>
        <v/>
      </c>
      <c r="BS71" s="25" t="str">
        <f>'Hedge 6 | (D3BF3)2'!AM71</f>
        <v/>
      </c>
      <c r="BT71" s="25" t="str">
        <f>'Hedge 6 | (D3BF3)2'!S71</f>
        <v/>
      </c>
      <c r="BU71" s="39" t="str">
        <f>'Hedge 6 | (D3BF3)2'!U71</f>
        <v/>
      </c>
      <c r="BV71" s="55"/>
      <c r="BW71" s="55"/>
      <c r="BX71" s="38" t="str">
        <f>'Hedge 7 | (BM1D)2'!B71</f>
        <v/>
      </c>
      <c r="BY71" s="25" t="str">
        <f>'Hedge 7 | (BM1D)2'!C71</f>
        <v/>
      </c>
      <c r="BZ71" s="25" t="str">
        <f>'Hedge 7 | (BM1D)2'!H71</f>
        <v/>
      </c>
      <c r="CA71" s="25" t="str">
        <f>'Hedge 7 | (BM1D)2'!O71</f>
        <v/>
      </c>
      <c r="CB71" s="25" t="str">
        <f>IF(AH71="","",IF('Hedge 7 | (BM1D)2'!X71="W","Y",IF('Hedge 7 | (BM1D)2'!X71="L","N","")))</f>
        <v/>
      </c>
      <c r="CC71" s="25" t="str">
        <f>'Hedge 7 | (BM1D)2'!AM71</f>
        <v/>
      </c>
      <c r="CD71" s="25" t="str">
        <f>'Hedge 7 | (BM1D)2'!S71</f>
        <v/>
      </c>
      <c r="CE71" s="39" t="str">
        <f>'Hedge 7 | (BM1D)2'!U71</f>
        <v/>
      </c>
      <c r="CF71" s="55"/>
      <c r="CG71" s="55"/>
      <c r="CH71" s="1" t="e">
        <f>IF(AN71="",0,IFERROR(VLOOKUP(AN66&amp;AN67&amp;AN68&amp;AN69&amp;AN70&amp;AN71,General!I:J,2,FALSE),0))+AO70</f>
        <v>#VALUE!</v>
      </c>
      <c r="CP71" s="1" t="str">
        <f t="shared" ref="CP71:CP73" ca="1" si="176">CP70</f>
        <v/>
      </c>
      <c r="CQ71" s="1">
        <v>71</v>
      </c>
      <c r="CR71" s="1" t="str">
        <f>$CP$74</f>
        <v/>
      </c>
      <c r="CW71" s="1">
        <f t="shared" ref="CW71" ca="1" si="177">IF(CW72=1,1,DC71)</f>
        <v>1</v>
      </c>
      <c r="DB71" s="1" t="str">
        <f ca="1">$CW$69</f>
        <v/>
      </c>
      <c r="DC71" s="1">
        <f>IF(DC66=4,1,DC66+1)</f>
        <v>1</v>
      </c>
      <c r="DE71" s="1" t="str">
        <f t="shared" si="10"/>
        <v/>
      </c>
      <c r="EB71" s="17" t="str">
        <f t="shared" si="88"/>
        <v>B62</v>
      </c>
      <c r="EC71" s="75" t="str">
        <f t="shared" si="89"/>
        <v/>
      </c>
      <c r="ED71" s="4" t="str">
        <f t="shared" si="90"/>
        <v/>
      </c>
      <c r="EE71" s="4" t="str">
        <f t="shared" si="91"/>
        <v/>
      </c>
      <c r="EF71" s="4" t="str">
        <f t="shared" si="92"/>
        <v/>
      </c>
      <c r="EG71" s="4" t="str">
        <f t="shared" si="93"/>
        <v/>
      </c>
      <c r="EH71" s="4" t="str">
        <f t="shared" si="94"/>
        <v/>
      </c>
    </row>
    <row r="72" spans="1:138" ht="26.25" customHeigh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33"/>
      <c r="AI72" s="118"/>
      <c r="AJ72" s="119"/>
      <c r="AK72" s="115"/>
      <c r="AL72" s="73"/>
      <c r="AM72" s="67" t="str" cm="1">
        <f t="array" aca="1" ref="AM72" ca="1">IF(AH71="","",INDIRECT(DB71&amp;CQ72))</f>
        <v/>
      </c>
      <c r="AN72" s="25" t="str">
        <f t="shared" si="12"/>
        <v/>
      </c>
      <c r="AO72" s="25" t="str">
        <f t="shared" si="13"/>
        <v/>
      </c>
      <c r="AP72" s="39" t="str">
        <f t="shared" si="14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8" t="str">
        <f>'Hedge 6 | (D3BF3)2'!B72</f>
        <v/>
      </c>
      <c r="BO72" s="25" t="str">
        <f>'Hedge 6 | (D3BF3)2'!C72</f>
        <v/>
      </c>
      <c r="BP72" s="25" t="str">
        <f>'Hedge 6 | (D3BF3)2'!H72</f>
        <v/>
      </c>
      <c r="BQ72" s="25" t="str">
        <f>'Hedge 6 | (D3BF3)2'!O72</f>
        <v/>
      </c>
      <c r="BR72" s="25" t="str">
        <f>IF(AH72="","",IF('Hedge 6 | (D3BF3)2'!X72="W","Y",IF('Hedge 6 | (D3BF3)2'!X72="L","N","")))</f>
        <v/>
      </c>
      <c r="BS72" s="25" t="str">
        <f>'Hedge 6 | (D3BF3)2'!AM72</f>
        <v/>
      </c>
      <c r="BT72" s="25" t="str">
        <f>'Hedge 6 | (D3BF3)2'!S72</f>
        <v/>
      </c>
      <c r="BU72" s="39" t="str">
        <f>'Hedge 6 | (D3BF3)2'!U72</f>
        <v/>
      </c>
      <c r="BV72" s="55"/>
      <c r="BW72" s="55"/>
      <c r="BX72" s="38" t="str">
        <f>'Hedge 7 | (BM1D)2'!B72</f>
        <v/>
      </c>
      <c r="BY72" s="25" t="str">
        <f>'Hedge 7 | (BM1D)2'!C72</f>
        <v/>
      </c>
      <c r="BZ72" s="25" t="str">
        <f>'Hedge 7 | (BM1D)2'!H72</f>
        <v/>
      </c>
      <c r="CA72" s="25" t="str">
        <f>'Hedge 7 | (BM1D)2'!O72</f>
        <v/>
      </c>
      <c r="CB72" s="25" t="str">
        <f>IF(AH72="","",IF('Hedge 7 | (BM1D)2'!X72="W","Y",IF('Hedge 7 | (BM1D)2'!X72="L","N","")))</f>
        <v/>
      </c>
      <c r="CC72" s="25" t="str">
        <f>'Hedge 7 | (BM1D)2'!AM72</f>
        <v/>
      </c>
      <c r="CD72" s="25" t="str">
        <f>'Hedge 7 | (BM1D)2'!S72</f>
        <v/>
      </c>
      <c r="CE72" s="39" t="str">
        <f>'Hedge 7 | (BM1D)2'!U72</f>
        <v/>
      </c>
      <c r="CF72" s="55"/>
      <c r="CG72" s="55"/>
      <c r="CH72" s="1" t="e">
        <f>IF(AN72="",0,IFERROR(VLOOKUP(AN67&amp;AN68&amp;AN69&amp;AN70&amp;AN71&amp;AN72,General!I:J,2,FALSE),0))+AO71</f>
        <v>#VALUE!</v>
      </c>
      <c r="CP72" s="1" t="str">
        <f t="shared" ca="1" si="176"/>
        <v/>
      </c>
      <c r="CQ72" s="1">
        <v>72</v>
      </c>
      <c r="CR72" s="1" t="str">
        <f>$CP$74</f>
        <v/>
      </c>
      <c r="CS72" s="1" t="str">
        <f>IFERROR(VLOOKUP(CS74,General!R:S,2,FALSE),"")</f>
        <v/>
      </c>
      <c r="CT72" s="1" t="str">
        <f>IFERROR(VLOOKUP(CT74,General!R:S,2,FALSE),"")</f>
        <v/>
      </c>
      <c r="CU72" s="1" t="str">
        <f>IFERROR(VLOOKUP(CU74,General!R:S,2,FALSE),"")</f>
        <v/>
      </c>
      <c r="CV72" s="1" t="str">
        <f>IFERROR(VLOOKUP(CV74,General!R:S,2,FALSE),"")</f>
        <v/>
      </c>
      <c r="CW72" s="1">
        <f t="shared" ref="CW72" ca="1" si="178">COUNTIF(CS73:CV73,MAX(CS73:CV73))</f>
        <v>4</v>
      </c>
      <c r="DB72" s="1" t="str">
        <f ca="1">$CW$69</f>
        <v/>
      </c>
      <c r="DE72" s="1" t="str">
        <f t="shared" si="10"/>
        <v/>
      </c>
      <c r="EB72" s="17" t="str">
        <f t="shared" si="88"/>
        <v>B63</v>
      </c>
      <c r="EC72" s="75" t="str">
        <f t="shared" si="89"/>
        <v/>
      </c>
      <c r="ED72" s="4" t="str">
        <f t="shared" si="90"/>
        <v/>
      </c>
      <c r="EE72" s="4" t="str">
        <f t="shared" si="91"/>
        <v/>
      </c>
      <c r="EF72" s="4" t="str">
        <f t="shared" si="92"/>
        <v/>
      </c>
      <c r="EG72" s="4" t="str">
        <f t="shared" si="93"/>
        <v/>
      </c>
      <c r="EH72" s="4" t="str">
        <f t="shared" si="94"/>
        <v/>
      </c>
    </row>
    <row r="73" spans="1:138" ht="26.25" customHeigh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33"/>
      <c r="AI73" s="118"/>
      <c r="AJ73" s="119"/>
      <c r="AK73" s="115"/>
      <c r="AL73" s="73"/>
      <c r="AM73" s="67" t="str" cm="1">
        <f t="array" aca="1" ref="AM73" ca="1">IF(AH72="","",INDIRECT(DB72&amp;CQ73))</f>
        <v/>
      </c>
      <c r="AN73" s="25" t="str">
        <f t="shared" si="12"/>
        <v/>
      </c>
      <c r="AO73" s="25" t="str">
        <f t="shared" si="13"/>
        <v/>
      </c>
      <c r="AP73" s="39" t="str">
        <f t="shared" si="14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8" t="str">
        <f>'Hedge 6 | (D3BF3)2'!B73</f>
        <v/>
      </c>
      <c r="BO73" s="25" t="str">
        <f>'Hedge 6 | (D3BF3)2'!C73</f>
        <v/>
      </c>
      <c r="BP73" s="25" t="str">
        <f>'Hedge 6 | (D3BF3)2'!H73</f>
        <v/>
      </c>
      <c r="BQ73" s="25" t="str">
        <f>'Hedge 6 | (D3BF3)2'!O73</f>
        <v/>
      </c>
      <c r="BR73" s="25" t="str">
        <f>IF(AH73="","",IF('Hedge 6 | (D3BF3)2'!X73="W","Y",IF('Hedge 6 | (D3BF3)2'!X73="L","N","")))</f>
        <v/>
      </c>
      <c r="BS73" s="25" t="str">
        <f>'Hedge 6 | (D3BF3)2'!AM73</f>
        <v/>
      </c>
      <c r="BT73" s="25" t="str">
        <f>'Hedge 6 | (D3BF3)2'!S73</f>
        <v/>
      </c>
      <c r="BU73" s="39" t="str">
        <f>'Hedge 6 | (D3BF3)2'!U73</f>
        <v/>
      </c>
      <c r="BV73" s="55"/>
      <c r="BW73" s="55"/>
      <c r="BX73" s="38" t="str">
        <f>'Hedge 7 | (BM1D)2'!B73</f>
        <v/>
      </c>
      <c r="BY73" s="25" t="str">
        <f>'Hedge 7 | (BM1D)2'!C73</f>
        <v/>
      </c>
      <c r="BZ73" s="25" t="str">
        <f>'Hedge 7 | (BM1D)2'!H73</f>
        <v/>
      </c>
      <c r="CA73" s="25" t="str">
        <f>'Hedge 7 | (BM1D)2'!O73</f>
        <v/>
      </c>
      <c r="CB73" s="25" t="str">
        <f>IF(AH73="","",IF('Hedge 7 | (BM1D)2'!X73="W","Y",IF('Hedge 7 | (BM1D)2'!X73="L","N","")))</f>
        <v/>
      </c>
      <c r="CC73" s="25" t="str">
        <f>'Hedge 7 | (BM1D)2'!AM73</f>
        <v/>
      </c>
      <c r="CD73" s="25" t="str">
        <f>'Hedge 7 | (BM1D)2'!S73</f>
        <v/>
      </c>
      <c r="CE73" s="39" t="str">
        <f>'Hedge 7 | (BM1D)2'!U73</f>
        <v/>
      </c>
      <c r="CF73" s="55"/>
      <c r="CG73" s="55"/>
      <c r="CH73" s="1" t="e">
        <f>IF(AN73="",0,IFERROR(VLOOKUP(AN68&amp;AN69&amp;AN70&amp;AN71&amp;AN72&amp;AN73,General!I:J,2,FALSE),0))+AO72</f>
        <v>#VALUE!</v>
      </c>
      <c r="CP73" s="1" t="str">
        <f t="shared" ca="1" si="176"/>
        <v/>
      </c>
      <c r="CQ73" s="1">
        <v>73</v>
      </c>
      <c r="CR73" s="1" t="str">
        <f>$CP$74</f>
        <v/>
      </c>
      <c r="CS73" s="1">
        <f ca="1">IF(CS74="",-1,COUNTIF(INDIRECT(CS72&amp;CQ70):INDIRECT(CS72&amp;CQ74),"Y"))</f>
        <v>-1</v>
      </c>
      <c r="CT73" s="1">
        <f ca="1">IF(CT74="",-1,COUNTIF(INDIRECT(CT72&amp;CQ70):INDIRECT(CT72&amp;CQ74),"Y"))</f>
        <v>-1</v>
      </c>
      <c r="CU73" s="1">
        <f ca="1">IF(CU74="",-1,COUNTIF(INDIRECT(CU72&amp;CQ70):INDIRECT(CU72&amp;CQ74),"Y"))</f>
        <v>-1</v>
      </c>
      <c r="CV73" s="1">
        <f ca="1">IF(CV74="",-1,COUNTIF(INDIRECT(CV72&amp;CS70):INDIRECT(CV72&amp;CQ74),"Y"))</f>
        <v>-1</v>
      </c>
      <c r="CW73" s="1" t="str" cm="1">
        <f t="array" aca="1" ref="CW73" ca="1">IFERROR(INDEX($CS$74:$CV$74,_xlfn.AGGREGATE(15,6,COLUMN($CS$74:$CV$74)-COLUMN($CR$74)/($CS$73:$CV$73=MAX($CS$73:$CV$73)),COLUMNS($CS$74:CS74
))),"")</f>
        <v/>
      </c>
      <c r="CX73" s="1" t="str" cm="1">
        <f t="array" aca="1" ref="CX73" ca="1">IFERROR(INDEX($CS$74:$CV$74,_xlfn.AGGREGATE(15,6,COLUMN($CS$74:$CV$74)-COLUMN($CR$74)/($CS$73:$CV$73=MAX($CS$73:$CV$73)),COLUMNS($CS$74:CT74
))),"")</f>
        <v/>
      </c>
      <c r="CY73" s="1" t="str" cm="1">
        <f t="array" aca="1" ref="CY73" ca="1">IFERROR(INDEX($CS$74:$CV$74,_xlfn.AGGREGATE(15,6,COLUMN($CS$74:$CV$74)-COLUMN($CR$74)/($CS$73:$CV$73=MAX($CS$73:$CV$73)),COLUMNS($CS$74:CU74
))),"")</f>
        <v/>
      </c>
      <c r="CZ73" s="1" t="str" cm="1">
        <f t="array" aca="1" ref="CZ73" ca="1">IFERROR(INDEX($CS$74:$CV$74,_xlfn.AGGREGATE(15,6,COLUMN($CS$74:$CV$74)-COLUMN($CR$74)/($CS$73:$CV$73=MAX($CS$73:$CV$73)),COLUMNS($CS$74:CV74
))),"")</f>
        <v/>
      </c>
      <c r="DB73" s="1" t="str">
        <f ca="1">$CW$69</f>
        <v/>
      </c>
      <c r="DE73" s="1" t="str">
        <f t="shared" si="10"/>
        <v/>
      </c>
      <c r="EB73" s="17" t="str">
        <f t="shared" si="88"/>
        <v>B64</v>
      </c>
      <c r="EC73" s="75" t="str">
        <f t="shared" si="89"/>
        <v/>
      </c>
      <c r="ED73" s="4" t="str">
        <f t="shared" si="90"/>
        <v/>
      </c>
      <c r="EE73" s="4" t="str">
        <f t="shared" si="91"/>
        <v/>
      </c>
      <c r="EF73" s="4" t="str">
        <f t="shared" si="92"/>
        <v/>
      </c>
      <c r="EG73" s="4" t="str">
        <f t="shared" si="93"/>
        <v/>
      </c>
      <c r="EH73" s="4" t="str">
        <f t="shared" si="94"/>
        <v/>
      </c>
    </row>
    <row r="74" spans="1:138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34"/>
      <c r="AI74" s="118"/>
      <c r="AJ74" s="119"/>
      <c r="AK74" s="116"/>
      <c r="AL74" s="74"/>
      <c r="AM74" s="70" t="str" cm="1">
        <f t="array" aca="1" ref="AM74" ca="1">IF(AH73="","",INDIRECT(DB73&amp;CQ74))</f>
        <v/>
      </c>
      <c r="AN74" s="41" t="str">
        <f t="shared" si="12"/>
        <v/>
      </c>
      <c r="AO74" s="41" t="str">
        <f t="shared" si="13"/>
        <v/>
      </c>
      <c r="AP74" s="42" t="str">
        <f t="shared" si="14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40" t="str">
        <f>'Hedge 6 | (D3BF3)2'!B74</f>
        <v/>
      </c>
      <c r="BO74" s="41" t="str">
        <f>'Hedge 6 | (D3BF3)2'!C74</f>
        <v/>
      </c>
      <c r="BP74" s="41" t="str">
        <f>'Hedge 6 | (D3BF3)2'!H74</f>
        <v/>
      </c>
      <c r="BQ74" s="41" t="str">
        <f>'Hedge 6 | (D3BF3)2'!O74</f>
        <v/>
      </c>
      <c r="BR74" s="41" t="str">
        <f>IF(AH74="","",IF('Hedge 6 | (D3BF3)2'!X74="W","Y",IF('Hedge 6 | (D3BF3)2'!X74="L","N","")))</f>
        <v/>
      </c>
      <c r="BS74" s="41" t="str">
        <f>'Hedge 6 | (D3BF3)2'!AM74</f>
        <v/>
      </c>
      <c r="BT74" s="41" t="str">
        <f>'Hedge 6 | (D3BF3)2'!S74</f>
        <v/>
      </c>
      <c r="BU74" s="42" t="str">
        <f>'Hedge 6 | (D3BF3)2'!U74</f>
        <v/>
      </c>
      <c r="BV74" s="55"/>
      <c r="BW74" s="55"/>
      <c r="BX74" s="40" t="str">
        <f>'Hedge 7 | (BM1D)2'!B74</f>
        <v/>
      </c>
      <c r="BY74" s="41" t="str">
        <f>'Hedge 7 | (BM1D)2'!C74</f>
        <v/>
      </c>
      <c r="BZ74" s="41" t="str">
        <f>'Hedge 7 | (BM1D)2'!H74</f>
        <v/>
      </c>
      <c r="CA74" s="41" t="str">
        <f>'Hedge 7 | (BM1D)2'!O74</f>
        <v/>
      </c>
      <c r="CB74" s="41" t="str">
        <f>IF(AH74="","",IF('Hedge 7 | (BM1D)2'!X74="W","Y",IF('Hedge 7 | (BM1D)2'!X74="L","N","")))</f>
        <v/>
      </c>
      <c r="CC74" s="41" t="str">
        <f>'Hedge 7 | (BM1D)2'!AM74</f>
        <v/>
      </c>
      <c r="CD74" s="41" t="str">
        <f>'Hedge 7 | (BM1D)2'!S74</f>
        <v/>
      </c>
      <c r="CE74" s="42" t="str">
        <f>'Hedge 7 | (BM1D)2'!U74</f>
        <v/>
      </c>
      <c r="CF74" s="55"/>
      <c r="CG74" s="55"/>
      <c r="CH74" s="1" t="e">
        <f>IF(AN74="",0,IFERROR(VLOOKUP(AN69&amp;AN70&amp;AN71&amp;AN72&amp;AN73&amp;AN74,General!I:J,2,FALSE),0))+AO73</f>
        <v>#VALUE!</v>
      </c>
      <c r="CI74" s="1" t="str">
        <f t="shared" ref="CI74" si="179">I74</f>
        <v/>
      </c>
      <c r="CJ74" s="1" t="str">
        <f t="shared" ref="CJ74" si="180">S74</f>
        <v/>
      </c>
      <c r="CK74" s="1" t="str">
        <f t="shared" ref="CK74" si="181">AC74</f>
        <v/>
      </c>
      <c r="CL74" s="1" t="str">
        <f t="shared" ref="CL74" si="182">BA74</f>
        <v/>
      </c>
      <c r="CM74" s="1" t="str">
        <f t="shared" ref="CM74" si="183">BK74</f>
        <v/>
      </c>
      <c r="CN74" s="1" t="str">
        <f t="shared" ref="CN74" si="184">BU74</f>
        <v/>
      </c>
      <c r="CO74" s="1" t="str">
        <f t="shared" ref="CO74" si="185">CE74</f>
        <v/>
      </c>
      <c r="CP74" s="1" t="str">
        <f t="shared" ref="CP74" si="186">IF(AH74="","",INDEX($CI$4:$CO$4,MATCH(MAX(CI74:CO74),CI74:CO74,0)))</f>
        <v/>
      </c>
      <c r="CQ74" s="1">
        <v>74</v>
      </c>
      <c r="CR74" s="1" t="str">
        <f>$CP$74</f>
        <v/>
      </c>
      <c r="CS74" s="1" t="str" cm="1">
        <f t="array" ref="CS74">IFERROR(INDEX($CI$4:$CO$4,_xlfn.AGGREGATE(15,6,COLUMN($CI$4:$CO$4)-COLUMN($CH$1)/($CI$74:$CO$74=MAX($CI$74:$CO$74)),COLUMNS($CI$4:CI4))),"")</f>
        <v/>
      </c>
      <c r="CT74" s="1" t="str" cm="1">
        <f t="array" ref="CT74">IFERROR(INDEX($CI$4:$CO$4,_xlfn.AGGREGATE(15,6,COLUMN($CI$4:$CO$4)-COLUMN($CH$1)/($CI$74:$CO$74=MAX($CI$74:$CO$74)),COLUMNS($CI$4:CJ4))),"")</f>
        <v/>
      </c>
      <c r="CU74" s="1" t="str" cm="1">
        <f t="array" ref="CU74">IFERROR(INDEX($CI$4:$CO$4,_xlfn.AGGREGATE(15,6,COLUMN($CI$4:$CO$4)-COLUMN($CH$1)/($CI$74:$CO$74=MAX($CI$74:$CO$74)),COLUMNS($CI$4:CK4))),"")</f>
        <v/>
      </c>
      <c r="CV74" s="1" t="str" cm="1">
        <f t="array" ref="CV74">IFERROR(INDEX($CI$4:$CO$4,_xlfn.AGGREGATE(15,6,COLUMN($CI$4:$CO$4)-COLUMN($CH$1)/($CI$74:$CO$74=MAX($CI$74:$CO$74)),COLUMNS($CI$4:CL4))),"")</f>
        <v/>
      </c>
      <c r="CW74" s="66" t="str">
        <f t="shared" ref="CW74" ca="1" si="187">IF(CX73="",CW73,CW70)</f>
        <v/>
      </c>
      <c r="DA74" s="1" t="str">
        <f ca="1">IF(CW71&gt;1,"R","N")</f>
        <v>N</v>
      </c>
      <c r="DB74" s="1" t="str">
        <f ca="1">CW74</f>
        <v/>
      </c>
      <c r="DE74" s="1" t="str">
        <f t="shared" si="10"/>
        <v/>
      </c>
      <c r="EB74" s="17" t="str">
        <f t="shared" ref="EB74:EB109" si="188">"B"&amp;A74</f>
        <v>B65</v>
      </c>
      <c r="EC74" s="75" t="str">
        <f t="shared" ref="EC74:EC109" si="189">I74</f>
        <v/>
      </c>
      <c r="ED74" s="4" t="str">
        <f t="shared" ref="ED74:ED109" si="190">S74</f>
        <v/>
      </c>
      <c r="EE74" s="4" t="str">
        <f t="shared" ref="EE74:EE109" si="191">AC74</f>
        <v/>
      </c>
      <c r="EF74" s="4" t="str">
        <f t="shared" ref="EF74:EF109" si="192">BA74</f>
        <v/>
      </c>
      <c r="EG74" s="4" t="str">
        <f t="shared" ref="EG74:EG109" si="193">BK74</f>
        <v/>
      </c>
      <c r="EH74" s="4" t="str">
        <f t="shared" ref="EH74:EH109" si="194">BU74</f>
        <v/>
      </c>
    </row>
    <row r="75" spans="1:138" ht="26.25" customHeigh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32"/>
      <c r="AI75" s="118"/>
      <c r="AJ75" s="119"/>
      <c r="AK75" s="127" t="str">
        <f>IF(AH74="","",IF(DA74="R","R",""))</f>
        <v/>
      </c>
      <c r="AL75" s="68" t="str">
        <f>IF(AH74="","",VLOOKUP(DB75,General!U:V,2,FALSE))</f>
        <v/>
      </c>
      <c r="AM75" s="69" t="str" cm="1">
        <f t="array" aca="1" ref="AM75" ca="1">IF(AH74="","",INDIRECT(DB74&amp;CQ75))</f>
        <v/>
      </c>
      <c r="AN75" s="36" t="str">
        <f t="shared" ref="AN75:AN109" si="195">IF(AH75="","",IF(AM75="NB","",IF(LEFT(AM75)=AH75,"Y","N")))</f>
        <v/>
      </c>
      <c r="AO75" s="36" t="str">
        <f t="shared" si="13"/>
        <v/>
      </c>
      <c r="AP75" s="37" t="str">
        <f t="shared" ref="AP75:AP109" si="196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35" t="str">
        <f>'Hedge 7 | (BM1D)2'!B75</f>
        <v/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/>
      </c>
      <c r="CC75" s="36" t="str">
        <f>'Hedge 7 | (BM1D)2'!AM75</f>
        <v/>
      </c>
      <c r="CD75" s="36" t="str">
        <f>'Hedge 7 | (BM1D)2'!S75</f>
        <v/>
      </c>
      <c r="CE75" s="37" t="str">
        <f>'Hedge 7 | (BM1D)2'!U75</f>
        <v/>
      </c>
      <c r="CF75" s="55"/>
      <c r="CG75" s="55"/>
      <c r="CH75" s="1" t="e">
        <f>IF(AN75="",0,IFERROR(VLOOKUP(AN70&amp;AN71&amp;AN72&amp;AN73&amp;AN74&amp;AN75,General!I:J,2,FALSE),0))+AO74</f>
        <v>#VALUE!</v>
      </c>
      <c r="CP75" s="1" t="str">
        <f t="shared" ref="CP75" ca="1" si="197">CW74</f>
        <v/>
      </c>
      <c r="CQ75" s="1">
        <v>75</v>
      </c>
      <c r="CR75" s="1" t="str">
        <f>$CP$79</f>
        <v/>
      </c>
      <c r="CW75" s="1" t="str">
        <f t="shared" ref="CW75" ca="1" si="198">IF(CW76=1,CW78,IF(CW76=2,IF(CX78="",CW78,CX78),IF(CW76=3,IF(AND(CX78="",CY78=""),CW78,IF(CY78="",CX78,CY78)),IF(AND(CX78="",CY78="",CZ78=""),CW78,IF(AND(CY78="",CZ78=""),CX78,IF(CZ78="",CY78,CZ78))))))</f>
        <v/>
      </c>
      <c r="DB75" s="1" t="str">
        <f ca="1">$CW$74</f>
        <v/>
      </c>
      <c r="DE75" s="1" t="str">
        <f t="shared" ref="DE75:DE112" si="199">IF(AH75="","",IF(AP75="",DE74,IF(AP75&gt;=30,IF(OR(DE74="G",DE74="GG"),"GG",IF(OR(DE74="R",DE74="RR"),"GRR",IF(DE74="","G","GGRR"))),IF(AP75&lt;=-30,IF(OR(DE74="R",DE74="RR"),"RR",IF(OR(DE74="G",DE74="GG"),"GGR",IF(DE74="","R","GGRR"))),IF(OR(DE74="R",DE74="RR"),"RR",IF(OR(DE74="G",DE74="GG"),"GG",IF(DE74="","","GGRR")))))))</f>
        <v/>
      </c>
      <c r="EB75" s="17" t="str">
        <f t="shared" si="188"/>
        <v>B66</v>
      </c>
      <c r="EC75" s="75" t="str">
        <f t="shared" si="189"/>
        <v/>
      </c>
      <c r="ED75" s="4" t="str">
        <f t="shared" si="190"/>
        <v/>
      </c>
      <c r="EE75" s="4" t="str">
        <f t="shared" si="191"/>
        <v/>
      </c>
      <c r="EF75" s="4" t="str">
        <f t="shared" si="192"/>
        <v/>
      </c>
      <c r="EG75" s="4" t="str">
        <f t="shared" si="193"/>
        <v/>
      </c>
      <c r="EH75" s="4" t="str">
        <f t="shared" si="194"/>
        <v/>
      </c>
    </row>
    <row r="76" spans="1:138" ht="26.25" customHeigh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33"/>
      <c r="AI76" s="118"/>
      <c r="AJ76" s="119"/>
      <c r="AK76" s="115"/>
      <c r="AL76" s="73"/>
      <c r="AM76" s="67" t="str" cm="1">
        <f t="array" aca="1" ref="AM76" ca="1">IF(AH75="","",INDIRECT(DB75&amp;CQ76))</f>
        <v/>
      </c>
      <c r="AN76" s="25" t="str">
        <f t="shared" si="195"/>
        <v/>
      </c>
      <c r="AO76" s="25" t="str">
        <f t="shared" ref="AO76:AO109" si="200">IF(AH76="","",IF(CH76&gt;10,10,IF(CH76&lt;-10,-10,CH76)))</f>
        <v/>
      </c>
      <c r="AP76" s="39" t="str">
        <f t="shared" si="196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8" t="str">
        <f>'Hedge 6 | (D3BF3)2'!B76</f>
        <v/>
      </c>
      <c r="BO76" s="25" t="str">
        <f>'Hedge 6 | (D3BF3)2'!C76</f>
        <v/>
      </c>
      <c r="BP76" s="25" t="str">
        <f>'Hedge 6 | (D3BF3)2'!H76</f>
        <v/>
      </c>
      <c r="BQ76" s="25" t="str">
        <f>'Hedge 6 | (D3BF3)2'!O76</f>
        <v/>
      </c>
      <c r="BR76" s="25" t="str">
        <f>IF(AH76="","",IF('Hedge 6 | (D3BF3)2'!X76="W","Y",IF('Hedge 6 | (D3BF3)2'!X76="L","N","")))</f>
        <v/>
      </c>
      <c r="BS76" s="25" t="str">
        <f>'Hedge 6 | (D3BF3)2'!AM76</f>
        <v/>
      </c>
      <c r="BT76" s="25" t="str">
        <f>'Hedge 6 | (D3BF3)2'!S76</f>
        <v/>
      </c>
      <c r="BU76" s="39" t="str">
        <f>'Hedge 6 | (D3BF3)2'!U76</f>
        <v/>
      </c>
      <c r="BV76" s="55"/>
      <c r="BW76" s="55"/>
      <c r="BX76" s="38" t="str">
        <f>'Hedge 7 | (BM1D)2'!B76</f>
        <v/>
      </c>
      <c r="BY76" s="25" t="str">
        <f>'Hedge 7 | (BM1D)2'!C76</f>
        <v/>
      </c>
      <c r="BZ76" s="25" t="str">
        <f>'Hedge 7 | (BM1D)2'!H76</f>
        <v/>
      </c>
      <c r="CA76" s="25" t="str">
        <f>'Hedge 7 | (BM1D)2'!O76</f>
        <v/>
      </c>
      <c r="CB76" s="25" t="str">
        <f>IF(AH76="","",IF('Hedge 7 | (BM1D)2'!X76="W","Y",IF('Hedge 7 | (BM1D)2'!X76="L","N","")))</f>
        <v/>
      </c>
      <c r="CC76" s="25" t="str">
        <f>'Hedge 7 | (BM1D)2'!AM76</f>
        <v/>
      </c>
      <c r="CD76" s="25" t="str">
        <f>'Hedge 7 | (BM1D)2'!S76</f>
        <v/>
      </c>
      <c r="CE76" s="39" t="str">
        <f>'Hedge 7 | (BM1D)2'!U76</f>
        <v/>
      </c>
      <c r="CF76" s="55"/>
      <c r="CG76" s="55"/>
      <c r="CH76" s="1" t="e">
        <f>IF(AN76="",0,IFERROR(VLOOKUP(AN71&amp;AN72&amp;AN73&amp;AN74&amp;AN75&amp;AN76,General!I:J,2,FALSE),0))+AO75</f>
        <v>#VALUE!</v>
      </c>
      <c r="CP76" s="1" t="str">
        <f t="shared" ref="CP76:CP78" ca="1" si="201">CP75</f>
        <v/>
      </c>
      <c r="CQ76" s="1">
        <v>76</v>
      </c>
      <c r="CR76" s="1" t="str">
        <f>$CP$79</f>
        <v/>
      </c>
      <c r="CW76" s="1">
        <f t="shared" ref="CW76" ca="1" si="202">IF(CW77=1,1,DC76)</f>
        <v>2</v>
      </c>
      <c r="DB76" s="1" t="str">
        <f ca="1">$CW$74</f>
        <v/>
      </c>
      <c r="DC76" s="1">
        <f>IF(DC71=4,1,DC71+1)</f>
        <v>2</v>
      </c>
      <c r="DE76" s="1" t="str">
        <f t="shared" si="199"/>
        <v/>
      </c>
      <c r="EB76" s="17" t="str">
        <f t="shared" si="188"/>
        <v>B67</v>
      </c>
      <c r="EC76" s="75" t="str">
        <f t="shared" si="189"/>
        <v/>
      </c>
      <c r="ED76" s="4" t="str">
        <f t="shared" si="190"/>
        <v/>
      </c>
      <c r="EE76" s="4" t="str">
        <f t="shared" si="191"/>
        <v/>
      </c>
      <c r="EF76" s="4" t="str">
        <f t="shared" si="192"/>
        <v/>
      </c>
      <c r="EG76" s="4" t="str">
        <f t="shared" si="193"/>
        <v/>
      </c>
      <c r="EH76" s="4" t="str">
        <f t="shared" si="194"/>
        <v/>
      </c>
    </row>
    <row r="77" spans="1:138" ht="26.25" customHeigh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33"/>
      <c r="AI77" s="118"/>
      <c r="AJ77" s="119"/>
      <c r="AK77" s="115"/>
      <c r="AL77" s="73"/>
      <c r="AM77" s="67" t="str" cm="1">
        <f t="array" aca="1" ref="AM77" ca="1">IF(AH76="","",INDIRECT(DB76&amp;CQ77))</f>
        <v/>
      </c>
      <c r="AN77" s="25" t="str">
        <f t="shared" si="195"/>
        <v/>
      </c>
      <c r="AO77" s="25" t="str">
        <f t="shared" si="200"/>
        <v/>
      </c>
      <c r="AP77" s="39" t="str">
        <f t="shared" si="196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8" t="str">
        <f>'Hedge 6 | (D3BF3)2'!B77</f>
        <v/>
      </c>
      <c r="BO77" s="25" t="str">
        <f>'Hedge 6 | (D3BF3)2'!C77</f>
        <v/>
      </c>
      <c r="BP77" s="25" t="str">
        <f>'Hedge 6 | (D3BF3)2'!H77</f>
        <v/>
      </c>
      <c r="BQ77" s="25" t="str">
        <f>'Hedge 6 | (D3BF3)2'!O77</f>
        <v/>
      </c>
      <c r="BR77" s="25" t="str">
        <f>IF(AH77="","",IF('Hedge 6 | (D3BF3)2'!X77="W","Y",IF('Hedge 6 | (D3BF3)2'!X77="L","N","")))</f>
        <v/>
      </c>
      <c r="BS77" s="25" t="str">
        <f>'Hedge 6 | (D3BF3)2'!AM77</f>
        <v/>
      </c>
      <c r="BT77" s="25" t="str">
        <f>'Hedge 6 | (D3BF3)2'!S77</f>
        <v/>
      </c>
      <c r="BU77" s="39" t="str">
        <f>'Hedge 6 | (D3BF3)2'!U77</f>
        <v/>
      </c>
      <c r="BV77" s="55"/>
      <c r="BW77" s="55"/>
      <c r="BX77" s="38" t="str">
        <f>'Hedge 7 | (BM1D)2'!B77</f>
        <v/>
      </c>
      <c r="BY77" s="25" t="str">
        <f>'Hedge 7 | (BM1D)2'!C77</f>
        <v/>
      </c>
      <c r="BZ77" s="25" t="str">
        <f>'Hedge 7 | (BM1D)2'!H77</f>
        <v/>
      </c>
      <c r="CA77" s="25" t="str">
        <f>'Hedge 7 | (BM1D)2'!O77</f>
        <v/>
      </c>
      <c r="CB77" s="25" t="str">
        <f>IF(AH77="","",IF('Hedge 7 | (BM1D)2'!X77="W","Y",IF('Hedge 7 | (BM1D)2'!X77="L","N","")))</f>
        <v/>
      </c>
      <c r="CC77" s="25" t="str">
        <f>'Hedge 7 | (BM1D)2'!AM77</f>
        <v/>
      </c>
      <c r="CD77" s="25" t="str">
        <f>'Hedge 7 | (BM1D)2'!S77</f>
        <v/>
      </c>
      <c r="CE77" s="39" t="str">
        <f>'Hedge 7 | (BM1D)2'!U77</f>
        <v/>
      </c>
      <c r="CF77" s="55"/>
      <c r="CG77" s="55"/>
      <c r="CH77" s="1" t="e">
        <f>IF(AN77="",0,IFERROR(VLOOKUP(AN72&amp;AN73&amp;AN74&amp;AN75&amp;AN76&amp;AN77,General!I:J,2,FALSE),0))+AO76</f>
        <v>#VALUE!</v>
      </c>
      <c r="CP77" s="1" t="str">
        <f t="shared" ca="1" si="201"/>
        <v/>
      </c>
      <c r="CQ77" s="1">
        <v>77</v>
      </c>
      <c r="CR77" s="1" t="str">
        <f>$CP$79</f>
        <v/>
      </c>
      <c r="CS77" s="1" t="str">
        <f>IFERROR(VLOOKUP(CS79,General!R:S,2,FALSE),"")</f>
        <v/>
      </c>
      <c r="CT77" s="1" t="str">
        <f>IFERROR(VLOOKUP(CT79,General!R:S,2,FALSE),"")</f>
        <v/>
      </c>
      <c r="CU77" s="1" t="str">
        <f>IFERROR(VLOOKUP(CU79,General!R:S,2,FALSE),"")</f>
        <v/>
      </c>
      <c r="CV77" s="1" t="str">
        <f>IFERROR(VLOOKUP(CV79,General!R:S,2,FALSE),"")</f>
        <v/>
      </c>
      <c r="CW77" s="1">
        <f t="shared" ref="CW77" ca="1" si="203">COUNTIF(CS78:CV78,MAX(CS78:CV78))</f>
        <v>4</v>
      </c>
      <c r="DB77" s="1" t="str">
        <f ca="1">$CW$74</f>
        <v/>
      </c>
      <c r="DE77" s="1" t="str">
        <f t="shared" si="199"/>
        <v/>
      </c>
      <c r="EB77" s="17" t="str">
        <f t="shared" si="188"/>
        <v>B68</v>
      </c>
      <c r="EC77" s="75" t="str">
        <f t="shared" si="189"/>
        <v/>
      </c>
      <c r="ED77" s="4" t="str">
        <f t="shared" si="190"/>
        <v/>
      </c>
      <c r="EE77" s="4" t="str">
        <f t="shared" si="191"/>
        <v/>
      </c>
      <c r="EF77" s="4" t="str">
        <f t="shared" si="192"/>
        <v/>
      </c>
      <c r="EG77" s="4" t="str">
        <f t="shared" si="193"/>
        <v/>
      </c>
      <c r="EH77" s="4" t="str">
        <f t="shared" si="194"/>
        <v/>
      </c>
    </row>
    <row r="78" spans="1:138" ht="26.25" customHeigh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33"/>
      <c r="AI78" s="118"/>
      <c r="AJ78" s="119"/>
      <c r="AK78" s="115"/>
      <c r="AL78" s="73"/>
      <c r="AM78" s="67" t="str" cm="1">
        <f t="array" aca="1" ref="AM78" ca="1">IF(AH77="","",INDIRECT(DB77&amp;CQ78))</f>
        <v/>
      </c>
      <c r="AN78" s="25" t="str">
        <f t="shared" si="195"/>
        <v/>
      </c>
      <c r="AO78" s="25" t="str">
        <f t="shared" si="200"/>
        <v/>
      </c>
      <c r="AP78" s="39" t="str">
        <f t="shared" si="196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8" t="str">
        <f>'Hedge 6 | (D3BF3)2'!B78</f>
        <v/>
      </c>
      <c r="BO78" s="25" t="str">
        <f>'Hedge 6 | (D3BF3)2'!C78</f>
        <v/>
      </c>
      <c r="BP78" s="25" t="str">
        <f>'Hedge 6 | (D3BF3)2'!H78</f>
        <v/>
      </c>
      <c r="BQ78" s="25" t="str">
        <f>'Hedge 6 | (D3BF3)2'!O78</f>
        <v/>
      </c>
      <c r="BR78" s="25" t="str">
        <f>IF(AH78="","",IF('Hedge 6 | (D3BF3)2'!X78="W","Y",IF('Hedge 6 | (D3BF3)2'!X78="L","N","")))</f>
        <v/>
      </c>
      <c r="BS78" s="25" t="str">
        <f>'Hedge 6 | (D3BF3)2'!AM78</f>
        <v/>
      </c>
      <c r="BT78" s="25" t="str">
        <f>'Hedge 6 | (D3BF3)2'!S78</f>
        <v/>
      </c>
      <c r="BU78" s="39" t="str">
        <f>'Hedge 6 | (D3BF3)2'!U78</f>
        <v/>
      </c>
      <c r="BV78" s="55"/>
      <c r="BW78" s="55"/>
      <c r="BX78" s="38" t="str">
        <f>'Hedge 7 | (BM1D)2'!B78</f>
        <v/>
      </c>
      <c r="BY78" s="25" t="str">
        <f>'Hedge 7 | (BM1D)2'!C78</f>
        <v/>
      </c>
      <c r="BZ78" s="25" t="str">
        <f>'Hedge 7 | (BM1D)2'!H78</f>
        <v/>
      </c>
      <c r="CA78" s="25" t="str">
        <f>'Hedge 7 | (BM1D)2'!O78</f>
        <v/>
      </c>
      <c r="CB78" s="25" t="str">
        <f>IF(AH78="","",IF('Hedge 7 | (BM1D)2'!X78="W","Y",IF('Hedge 7 | (BM1D)2'!X78="L","N","")))</f>
        <v/>
      </c>
      <c r="CC78" s="25" t="str">
        <f>'Hedge 7 | (BM1D)2'!AM78</f>
        <v/>
      </c>
      <c r="CD78" s="25" t="str">
        <f>'Hedge 7 | (BM1D)2'!S78</f>
        <v/>
      </c>
      <c r="CE78" s="39" t="str">
        <f>'Hedge 7 | (BM1D)2'!U78</f>
        <v/>
      </c>
      <c r="CF78" s="55"/>
      <c r="CG78" s="55"/>
      <c r="CH78" s="1" t="e">
        <f>IF(AN78="",0,IFERROR(VLOOKUP(AN73&amp;AN74&amp;AN75&amp;AN76&amp;AN77&amp;AN78,General!I:J,2,FALSE),0))+AO77</f>
        <v>#VALUE!</v>
      </c>
      <c r="CP78" s="1" t="str">
        <f t="shared" ca="1" si="201"/>
        <v/>
      </c>
      <c r="CQ78" s="1">
        <v>78</v>
      </c>
      <c r="CR78" s="1" t="str">
        <f>$CP$79</f>
        <v/>
      </c>
      <c r="CS78" s="1">
        <f ca="1">IF(CS79="",-1,COUNTIF(INDIRECT(CS77&amp;CQ75):INDIRECT(CS77&amp;CQ79),"Y"))</f>
        <v>-1</v>
      </c>
      <c r="CT78" s="1">
        <f ca="1">IF(CT79="",-1,COUNTIF(INDIRECT(CT77&amp;CQ75):INDIRECT(CT77&amp;CQ79),"Y"))</f>
        <v>-1</v>
      </c>
      <c r="CU78" s="1">
        <f ca="1">IF(CU79="",-1,COUNTIF(INDIRECT(CU77&amp;CQ75):INDIRECT(CU77&amp;CQ79),"Y"))</f>
        <v>-1</v>
      </c>
      <c r="CV78" s="1">
        <f ca="1">IF(CV79="",-1,COUNTIF(INDIRECT(CV77&amp;CS75):INDIRECT(CV77&amp;CQ79),"Y"))</f>
        <v>-1</v>
      </c>
      <c r="CW78" s="1" t="str" cm="1">
        <f t="array" aca="1" ref="CW78" ca="1">IFERROR(INDEX($CS$79:$CV$79,_xlfn.AGGREGATE(15,6,COLUMN($CS$79:$CV$79)-COLUMN($CR$79)/($CS$78:$CV$78=MAX($CS$78:$CV$78)),COLUMNS($CS$79:CS79
))),"")</f>
        <v/>
      </c>
      <c r="CX78" s="1" t="str" cm="1">
        <f t="array" aca="1" ref="CX78" ca="1">IFERROR(INDEX($CS$79:$CV$79,_xlfn.AGGREGATE(15,6,COLUMN($CS$79:$CV$79)-COLUMN($CR$79)/($CS$78:$CV$78=MAX($CS$78:$CV$78)),COLUMNS($CS$79:CT79
))),"")</f>
        <v/>
      </c>
      <c r="CY78" s="1" t="str" cm="1">
        <f t="array" aca="1" ref="CY78" ca="1">IFERROR(INDEX($CS$79:$CV$79,_xlfn.AGGREGATE(15,6,COLUMN($CS$79:$CV$79)-COLUMN($CR$79)/($CS$78:$CV$78=MAX($CS$78:$CV$78)),COLUMNS($CS$79:CU79
))),"")</f>
        <v/>
      </c>
      <c r="CZ78" s="1" t="str" cm="1">
        <f t="array" aca="1" ref="CZ78" ca="1">IFERROR(INDEX($CS$79:$CV$79,_xlfn.AGGREGATE(15,6,COLUMN($CS$79:$CV$79)-COLUMN($CR$79)/($CS$78:$CV$78=MAX($CS$78:$CV$78)),COLUMNS($CS$79:CV79
))),"")</f>
        <v/>
      </c>
      <c r="DB78" s="1" t="str">
        <f ca="1">$CW$74</f>
        <v/>
      </c>
      <c r="DE78" s="1" t="str">
        <f t="shared" si="199"/>
        <v/>
      </c>
      <c r="EB78" s="17" t="str">
        <f t="shared" si="188"/>
        <v>B69</v>
      </c>
      <c r="EC78" s="75" t="str">
        <f t="shared" si="189"/>
        <v/>
      </c>
      <c r="ED78" s="4" t="str">
        <f t="shared" si="190"/>
        <v/>
      </c>
      <c r="EE78" s="4" t="str">
        <f t="shared" si="191"/>
        <v/>
      </c>
      <c r="EF78" s="4" t="str">
        <f t="shared" si="192"/>
        <v/>
      </c>
      <c r="EG78" s="4" t="str">
        <f t="shared" si="193"/>
        <v/>
      </c>
      <c r="EH78" s="4" t="str">
        <f t="shared" si="194"/>
        <v/>
      </c>
    </row>
    <row r="79" spans="1:138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34"/>
      <c r="AI79" s="118"/>
      <c r="AJ79" s="119"/>
      <c r="AK79" s="116"/>
      <c r="AL79" s="74"/>
      <c r="AM79" s="70" t="str" cm="1">
        <f t="array" aca="1" ref="AM79" ca="1">IF(AH78="","",INDIRECT(DB78&amp;CQ79))</f>
        <v/>
      </c>
      <c r="AN79" s="41" t="str">
        <f t="shared" si="195"/>
        <v/>
      </c>
      <c r="AO79" s="41" t="str">
        <f t="shared" si="200"/>
        <v/>
      </c>
      <c r="AP79" s="42" t="str">
        <f t="shared" si="196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40" t="str">
        <f>'Hedge 6 | (D3BF3)2'!B79</f>
        <v/>
      </c>
      <c r="BO79" s="41" t="str">
        <f>'Hedge 6 | (D3BF3)2'!C79</f>
        <v/>
      </c>
      <c r="BP79" s="41" t="str">
        <f>'Hedge 6 | (D3BF3)2'!H79</f>
        <v/>
      </c>
      <c r="BQ79" s="41" t="str">
        <f>'Hedge 6 | (D3BF3)2'!O79</f>
        <v/>
      </c>
      <c r="BR79" s="41" t="str">
        <f>IF(AH79="","",IF('Hedge 6 | (D3BF3)2'!X79="W","Y",IF('Hedge 6 | (D3BF3)2'!X79="L","N","")))</f>
        <v/>
      </c>
      <c r="BS79" s="41" t="str">
        <f>'Hedge 6 | (D3BF3)2'!AM79</f>
        <v/>
      </c>
      <c r="BT79" s="41" t="str">
        <f>'Hedge 6 | (D3BF3)2'!S79</f>
        <v/>
      </c>
      <c r="BU79" s="42" t="str">
        <f>'Hedge 6 | (D3BF3)2'!U79</f>
        <v/>
      </c>
      <c r="BV79" s="55"/>
      <c r="BW79" s="55"/>
      <c r="BX79" s="40" t="str">
        <f>'Hedge 7 | (BM1D)2'!B79</f>
        <v/>
      </c>
      <c r="BY79" s="41" t="str">
        <f>'Hedge 7 | (BM1D)2'!C79</f>
        <v/>
      </c>
      <c r="BZ79" s="41" t="str">
        <f>'Hedge 7 | (BM1D)2'!H79</f>
        <v/>
      </c>
      <c r="CA79" s="41" t="str">
        <f>'Hedge 7 | (BM1D)2'!O79</f>
        <v/>
      </c>
      <c r="CB79" s="41" t="str">
        <f>IF(AH79="","",IF('Hedge 7 | (BM1D)2'!X79="W","Y",IF('Hedge 7 | (BM1D)2'!X79="L","N","")))</f>
        <v/>
      </c>
      <c r="CC79" s="41" t="str">
        <f>'Hedge 7 | (BM1D)2'!AM79</f>
        <v/>
      </c>
      <c r="CD79" s="41" t="str">
        <f>'Hedge 7 | (BM1D)2'!S79</f>
        <v/>
      </c>
      <c r="CE79" s="42" t="str">
        <f>'Hedge 7 | (BM1D)2'!U79</f>
        <v/>
      </c>
      <c r="CF79" s="55"/>
      <c r="CG79" s="55"/>
      <c r="CH79" s="1" t="e">
        <f>IF(AN79="",0,IFERROR(VLOOKUP(AN74&amp;AN75&amp;AN76&amp;AN77&amp;AN78&amp;AN79,General!I:J,2,FALSE),0))+AO78</f>
        <v>#VALUE!</v>
      </c>
      <c r="CI79" s="1" t="str">
        <f t="shared" ref="CI79" si="204">I79</f>
        <v/>
      </c>
      <c r="CJ79" s="1" t="str">
        <f t="shared" ref="CJ79" si="205">S79</f>
        <v/>
      </c>
      <c r="CK79" s="1" t="str">
        <f t="shared" ref="CK79" si="206">AC79</f>
        <v/>
      </c>
      <c r="CL79" s="1" t="str">
        <f t="shared" ref="CL79" si="207">BA79</f>
        <v/>
      </c>
      <c r="CM79" s="1" t="str">
        <f t="shared" ref="CM79" si="208">BK79</f>
        <v/>
      </c>
      <c r="CN79" s="1" t="str">
        <f t="shared" ref="CN79" si="209">BU79</f>
        <v/>
      </c>
      <c r="CO79" s="1" t="str">
        <f t="shared" ref="CO79" si="210">CE79</f>
        <v/>
      </c>
      <c r="CP79" s="1" t="str">
        <f t="shared" ref="CP79" si="211">IF(AH79="","",INDEX($CI$4:$CO$4,MATCH(MAX(CI79:CO79),CI79:CO79,0)))</f>
        <v/>
      </c>
      <c r="CQ79" s="1">
        <v>79</v>
      </c>
      <c r="CR79" s="1" t="str">
        <f>$CP$79</f>
        <v/>
      </c>
      <c r="CS79" s="1" t="str" cm="1">
        <f t="array" ref="CS79">IFERROR(INDEX($CI$4:$CO$4,_xlfn.AGGREGATE(15,6,COLUMN($CI$4:$CO$4)-COLUMN($CH$1)/($CI$79:$CO$79=MAX($CI$79:$CO$79)),COLUMNS($CI$4:CI4))),"")</f>
        <v/>
      </c>
      <c r="CT79" s="1" t="str" cm="1">
        <f t="array" ref="CT79">IFERROR(INDEX($CI$4:$CO$4,_xlfn.AGGREGATE(15,6,COLUMN($CI$4:$CO$4)-COLUMN($CH$1)/($CI$79:$CO$79=MAX($CI$79:$CO$79)),COLUMNS($CI$4:CJ4))),"")</f>
        <v/>
      </c>
      <c r="CU79" s="1" t="str" cm="1">
        <f t="array" ref="CU79">IFERROR(INDEX($CI$4:$CO$4,_xlfn.AGGREGATE(15,6,COLUMN($CI$4:$CO$4)-COLUMN($CH$1)/($CI$79:$CO$79=MAX($CI$79:$CO$79)),COLUMNS($CI$4:CK4))),"")</f>
        <v/>
      </c>
      <c r="CV79" s="1" t="str" cm="1">
        <f t="array" ref="CV79">IFERROR(INDEX($CI$4:$CO$4,_xlfn.AGGREGATE(15,6,COLUMN($CI$4:$CO$4)-COLUMN($CH$1)/($CI$79:$CO$79=MAX($CI$79:$CO$79)),COLUMNS($CI$4:CL4))),"")</f>
        <v/>
      </c>
      <c r="CW79" s="66" t="str">
        <f t="shared" ref="CW79" ca="1" si="212">IF(CX78="",CW78,CW75)</f>
        <v/>
      </c>
      <c r="DA79" s="1" t="str">
        <f ca="1">IF(CW76&gt;1,"R","N")</f>
        <v>R</v>
      </c>
      <c r="DB79" s="1" t="str">
        <f ca="1">CW79</f>
        <v/>
      </c>
      <c r="DE79" s="1" t="str">
        <f t="shared" si="199"/>
        <v/>
      </c>
      <c r="EB79" s="17" t="str">
        <f t="shared" si="188"/>
        <v>B70</v>
      </c>
      <c r="EC79" s="75" t="str">
        <f t="shared" si="189"/>
        <v/>
      </c>
      <c r="ED79" s="4" t="str">
        <f t="shared" si="190"/>
        <v/>
      </c>
      <c r="EE79" s="4" t="str">
        <f t="shared" si="191"/>
        <v/>
      </c>
      <c r="EF79" s="4" t="str">
        <f t="shared" si="192"/>
        <v/>
      </c>
      <c r="EG79" s="4" t="str">
        <f t="shared" si="193"/>
        <v/>
      </c>
      <c r="EH79" s="4" t="str">
        <f t="shared" si="194"/>
        <v/>
      </c>
    </row>
    <row r="80" spans="1:138" ht="26.25" customHeigh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32"/>
      <c r="AI80" s="118"/>
      <c r="AJ80" s="119"/>
      <c r="AK80" s="127" t="str">
        <f>IF(AH79="","",IF(DA79="R","R",""))</f>
        <v/>
      </c>
      <c r="AL80" s="68" t="str">
        <f>IF(AH79="","",VLOOKUP(DB80,General!U:V,2,FALSE))</f>
        <v/>
      </c>
      <c r="AM80" s="69" t="str" cm="1">
        <f t="array" aca="1" ref="AM80" ca="1">IF(AH79="","",INDIRECT(DB79&amp;CQ80))</f>
        <v/>
      </c>
      <c r="AN80" s="36" t="str">
        <f t="shared" si="195"/>
        <v/>
      </c>
      <c r="AO80" s="36" t="str">
        <f t="shared" si="200"/>
        <v/>
      </c>
      <c r="AP80" s="37" t="str">
        <f t="shared" si="196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35" t="str">
        <f>'Hedge 7 | (BM1D)2'!B80</f>
        <v/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/>
      </c>
      <c r="CC80" s="36" t="str">
        <f>'Hedge 7 | (BM1D)2'!AM80</f>
        <v/>
      </c>
      <c r="CD80" s="36" t="str">
        <f>'Hedge 7 | (BM1D)2'!S80</f>
        <v/>
      </c>
      <c r="CE80" s="37" t="str">
        <f>'Hedge 7 | (BM1D)2'!U80</f>
        <v/>
      </c>
      <c r="CF80" s="55"/>
      <c r="CG80" s="55"/>
      <c r="CH80" s="1" t="e">
        <f>IF(AN80="",0,IFERROR(VLOOKUP(AN75&amp;AN76&amp;AN77&amp;AN78&amp;AN79&amp;AN80,General!I:J,2,FALSE),0))+AO79</f>
        <v>#VALUE!</v>
      </c>
      <c r="CP80" s="1" t="str">
        <f t="shared" ref="CP80" ca="1" si="213">CW79</f>
        <v/>
      </c>
      <c r="CQ80" s="1">
        <v>80</v>
      </c>
      <c r="CR80" s="1" t="str">
        <f>$CP$84</f>
        <v/>
      </c>
      <c r="CW80" s="1" t="str">
        <f t="shared" ref="CW80" ca="1" si="214">IF(CW81=1,CW83,IF(CW81=2,IF(CX83="",CW83,CX83),IF(CW81=3,IF(AND(CX83="",CY83=""),CW83,IF(CY83="",CX83,CY83)),IF(AND(CX83="",CY83="",CZ83=""),CW83,IF(AND(CY83="",CZ83=""),CX83,IF(CZ83="",CY83,CZ83))))))</f>
        <v/>
      </c>
      <c r="DB80" s="1" t="str">
        <f ca="1">$CW$79</f>
        <v/>
      </c>
      <c r="DE80" s="1" t="str">
        <f t="shared" si="199"/>
        <v/>
      </c>
      <c r="EB80" s="17" t="str">
        <f t="shared" si="188"/>
        <v>B71</v>
      </c>
      <c r="EC80" s="75" t="str">
        <f t="shared" si="189"/>
        <v/>
      </c>
      <c r="ED80" s="4" t="str">
        <f t="shared" si="190"/>
        <v/>
      </c>
      <c r="EE80" s="4" t="str">
        <f t="shared" si="191"/>
        <v/>
      </c>
      <c r="EF80" s="4" t="str">
        <f t="shared" si="192"/>
        <v/>
      </c>
      <c r="EG80" s="4" t="str">
        <f t="shared" si="193"/>
        <v/>
      </c>
      <c r="EH80" s="4" t="str">
        <f t="shared" si="194"/>
        <v/>
      </c>
    </row>
    <row r="81" spans="1:138" ht="26.25" customHeigh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33"/>
      <c r="AI81" s="118"/>
      <c r="AJ81" s="119"/>
      <c r="AK81" s="115"/>
      <c r="AL81" s="73"/>
      <c r="AM81" s="67" t="str" cm="1">
        <f t="array" aca="1" ref="AM81" ca="1">IF(AH80="","",INDIRECT(DB80&amp;CQ81))</f>
        <v/>
      </c>
      <c r="AN81" s="25" t="str">
        <f t="shared" si="195"/>
        <v/>
      </c>
      <c r="AO81" s="25" t="str">
        <f t="shared" si="200"/>
        <v/>
      </c>
      <c r="AP81" s="39" t="str">
        <f t="shared" si="196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8" t="str">
        <f>'Hedge 6 | (D3BF3)2'!B81</f>
        <v/>
      </c>
      <c r="BO81" s="25" t="str">
        <f>'Hedge 6 | (D3BF3)2'!C81</f>
        <v/>
      </c>
      <c r="BP81" s="25" t="str">
        <f>'Hedge 6 | (D3BF3)2'!H81</f>
        <v/>
      </c>
      <c r="BQ81" s="25" t="str">
        <f>'Hedge 6 | (D3BF3)2'!O81</f>
        <v/>
      </c>
      <c r="BR81" s="25" t="str">
        <f>IF(AH81="","",IF('Hedge 6 | (D3BF3)2'!X81="W","Y",IF('Hedge 6 | (D3BF3)2'!X81="L","N","")))</f>
        <v/>
      </c>
      <c r="BS81" s="25" t="str">
        <f>'Hedge 6 | (D3BF3)2'!AM81</f>
        <v/>
      </c>
      <c r="BT81" s="25" t="str">
        <f>'Hedge 6 | (D3BF3)2'!S81</f>
        <v/>
      </c>
      <c r="BU81" s="39" t="str">
        <f>'Hedge 6 | (D3BF3)2'!U81</f>
        <v/>
      </c>
      <c r="BV81" s="55"/>
      <c r="BW81" s="55"/>
      <c r="BX81" s="38" t="str">
        <f>'Hedge 7 | (BM1D)2'!B81</f>
        <v/>
      </c>
      <c r="BY81" s="25" t="str">
        <f>'Hedge 7 | (BM1D)2'!C81</f>
        <v/>
      </c>
      <c r="BZ81" s="25" t="str">
        <f>'Hedge 7 | (BM1D)2'!H81</f>
        <v/>
      </c>
      <c r="CA81" s="25" t="str">
        <f>'Hedge 7 | (BM1D)2'!O81</f>
        <v/>
      </c>
      <c r="CB81" s="25" t="str">
        <f>IF(AH81="","",IF('Hedge 7 | (BM1D)2'!X81="W","Y",IF('Hedge 7 | (BM1D)2'!X81="L","N","")))</f>
        <v/>
      </c>
      <c r="CC81" s="25" t="str">
        <f>'Hedge 7 | (BM1D)2'!AM81</f>
        <v/>
      </c>
      <c r="CD81" s="25" t="str">
        <f>'Hedge 7 | (BM1D)2'!S81</f>
        <v/>
      </c>
      <c r="CE81" s="39" t="str">
        <f>'Hedge 7 | (BM1D)2'!U81</f>
        <v/>
      </c>
      <c r="CF81" s="55"/>
      <c r="CG81" s="55"/>
      <c r="CH81" s="1" t="e">
        <f>IF(AN81="",0,IFERROR(VLOOKUP(AN76&amp;AN77&amp;AN78&amp;AN79&amp;AN80&amp;AN81,General!I:J,2,FALSE),0))+AO80</f>
        <v>#VALUE!</v>
      </c>
      <c r="CP81" s="1" t="str">
        <f t="shared" ref="CP81:CP83" ca="1" si="215">CP80</f>
        <v/>
      </c>
      <c r="CQ81" s="1">
        <v>81</v>
      </c>
      <c r="CR81" s="1" t="str">
        <f>$CP$84</f>
        <v/>
      </c>
      <c r="CW81" s="1">
        <f t="shared" ref="CW81" ca="1" si="216">IF(CW82=1,1,DC81)</f>
        <v>3</v>
      </c>
      <c r="DB81" s="1" t="str">
        <f ca="1">$CW$79</f>
        <v/>
      </c>
      <c r="DC81" s="1">
        <f>IF(DC76=4,1,DC76+1)</f>
        <v>3</v>
      </c>
      <c r="DE81" s="1" t="str">
        <f t="shared" si="199"/>
        <v/>
      </c>
      <c r="EB81" s="17" t="str">
        <f t="shared" si="188"/>
        <v>B72</v>
      </c>
      <c r="EC81" s="75" t="str">
        <f t="shared" si="189"/>
        <v/>
      </c>
      <c r="ED81" s="4" t="str">
        <f t="shared" si="190"/>
        <v/>
      </c>
      <c r="EE81" s="4" t="str">
        <f t="shared" si="191"/>
        <v/>
      </c>
      <c r="EF81" s="4" t="str">
        <f t="shared" si="192"/>
        <v/>
      </c>
      <c r="EG81" s="4" t="str">
        <f t="shared" si="193"/>
        <v/>
      </c>
      <c r="EH81" s="4" t="str">
        <f t="shared" si="194"/>
        <v/>
      </c>
    </row>
    <row r="82" spans="1:138" ht="26.25" customHeigh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33"/>
      <c r="AI82" s="118"/>
      <c r="AJ82" s="119"/>
      <c r="AK82" s="115"/>
      <c r="AL82" s="73"/>
      <c r="AM82" s="67" t="str" cm="1">
        <f t="array" aca="1" ref="AM82" ca="1">IF(AH81="","",INDIRECT(DB81&amp;CQ82))</f>
        <v/>
      </c>
      <c r="AN82" s="25" t="str">
        <f t="shared" si="195"/>
        <v/>
      </c>
      <c r="AO82" s="25" t="str">
        <f t="shared" si="200"/>
        <v/>
      </c>
      <c r="AP82" s="39" t="str">
        <f t="shared" si="196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8" t="str">
        <f>'Hedge 6 | (D3BF3)2'!B82</f>
        <v/>
      </c>
      <c r="BO82" s="25" t="str">
        <f>'Hedge 6 | (D3BF3)2'!C82</f>
        <v/>
      </c>
      <c r="BP82" s="25" t="str">
        <f>'Hedge 6 | (D3BF3)2'!H82</f>
        <v/>
      </c>
      <c r="BQ82" s="25" t="str">
        <f>'Hedge 6 | (D3BF3)2'!O82</f>
        <v/>
      </c>
      <c r="BR82" s="25" t="str">
        <f>IF(AH82="","",IF('Hedge 6 | (D3BF3)2'!X82="W","Y",IF('Hedge 6 | (D3BF3)2'!X82="L","N","")))</f>
        <v/>
      </c>
      <c r="BS82" s="25" t="str">
        <f>'Hedge 6 | (D3BF3)2'!AM82</f>
        <v/>
      </c>
      <c r="BT82" s="25" t="str">
        <f>'Hedge 6 | (D3BF3)2'!S82</f>
        <v/>
      </c>
      <c r="BU82" s="39" t="str">
        <f>'Hedge 6 | (D3BF3)2'!U82</f>
        <v/>
      </c>
      <c r="BV82" s="55"/>
      <c r="BW82" s="55"/>
      <c r="BX82" s="38" t="str">
        <f>'Hedge 7 | (BM1D)2'!B82</f>
        <v/>
      </c>
      <c r="BY82" s="25" t="str">
        <f>'Hedge 7 | (BM1D)2'!C82</f>
        <v/>
      </c>
      <c r="BZ82" s="25" t="str">
        <f>'Hedge 7 | (BM1D)2'!H82</f>
        <v/>
      </c>
      <c r="CA82" s="25" t="str">
        <f>'Hedge 7 | (BM1D)2'!O82</f>
        <v/>
      </c>
      <c r="CB82" s="25" t="str">
        <f>IF(AH82="","",IF('Hedge 7 | (BM1D)2'!X82="W","Y",IF('Hedge 7 | (BM1D)2'!X82="L","N","")))</f>
        <v/>
      </c>
      <c r="CC82" s="25" t="str">
        <f>'Hedge 7 | (BM1D)2'!AM82</f>
        <v/>
      </c>
      <c r="CD82" s="25" t="str">
        <f>'Hedge 7 | (BM1D)2'!S82</f>
        <v/>
      </c>
      <c r="CE82" s="39" t="str">
        <f>'Hedge 7 | (BM1D)2'!U82</f>
        <v/>
      </c>
      <c r="CF82" s="55"/>
      <c r="CG82" s="55"/>
      <c r="CH82" s="1" t="e">
        <f>IF(AN82="",0,IFERROR(VLOOKUP(AN77&amp;AN78&amp;AN79&amp;AN80&amp;AN81&amp;AN82,General!I:J,2,FALSE),0))+AO81</f>
        <v>#VALUE!</v>
      </c>
      <c r="CP82" s="1" t="str">
        <f t="shared" ca="1" si="215"/>
        <v/>
      </c>
      <c r="CQ82" s="1">
        <v>82</v>
      </c>
      <c r="CR82" s="1" t="str">
        <f>$CP$84</f>
        <v/>
      </c>
      <c r="CS82" s="1" t="str">
        <f>IFERROR(VLOOKUP(CS84,General!R:S,2,FALSE),"")</f>
        <v/>
      </c>
      <c r="CT82" s="1" t="str">
        <f>IFERROR(VLOOKUP(CT84,General!R:S,2,FALSE),"")</f>
        <v/>
      </c>
      <c r="CU82" s="1" t="str">
        <f>IFERROR(VLOOKUP(CU84,General!R:S,2,FALSE),"")</f>
        <v/>
      </c>
      <c r="CV82" s="1" t="str">
        <f>IFERROR(VLOOKUP(CV84,General!R:S,2,FALSE),"")</f>
        <v/>
      </c>
      <c r="CW82" s="1">
        <f t="shared" ref="CW82" ca="1" si="217">COUNTIF(CS83:CV83,MAX(CS83:CV83))</f>
        <v>4</v>
      </c>
      <c r="DB82" s="1" t="str">
        <f ca="1">$CW$79</f>
        <v/>
      </c>
      <c r="DE82" s="1" t="str">
        <f t="shared" si="199"/>
        <v/>
      </c>
      <c r="EB82" s="17" t="str">
        <f t="shared" si="188"/>
        <v>B73</v>
      </c>
      <c r="EC82" s="75" t="str">
        <f t="shared" si="189"/>
        <v/>
      </c>
      <c r="ED82" s="4" t="str">
        <f t="shared" si="190"/>
        <v/>
      </c>
      <c r="EE82" s="4" t="str">
        <f t="shared" si="191"/>
        <v/>
      </c>
      <c r="EF82" s="4" t="str">
        <f t="shared" si="192"/>
        <v/>
      </c>
      <c r="EG82" s="4" t="str">
        <f t="shared" si="193"/>
        <v/>
      </c>
      <c r="EH82" s="4" t="str">
        <f t="shared" si="194"/>
        <v/>
      </c>
    </row>
    <row r="83" spans="1:138" ht="26.25" customHeigh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33"/>
      <c r="AI83" s="118"/>
      <c r="AJ83" s="119"/>
      <c r="AK83" s="115"/>
      <c r="AL83" s="73"/>
      <c r="AM83" s="67" t="str" cm="1">
        <f t="array" aca="1" ref="AM83" ca="1">IF(AH82="","",INDIRECT(DB82&amp;CQ83))</f>
        <v/>
      </c>
      <c r="AN83" s="25" t="str">
        <f t="shared" si="195"/>
        <v/>
      </c>
      <c r="AO83" s="25" t="str">
        <f t="shared" si="200"/>
        <v/>
      </c>
      <c r="AP83" s="39" t="str">
        <f t="shared" si="196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8" t="str">
        <f>'Hedge 6 | (D3BF3)2'!B83</f>
        <v/>
      </c>
      <c r="BO83" s="25" t="str">
        <f>'Hedge 6 | (D3BF3)2'!C83</f>
        <v/>
      </c>
      <c r="BP83" s="25" t="str">
        <f>'Hedge 6 | (D3BF3)2'!H83</f>
        <v/>
      </c>
      <c r="BQ83" s="25" t="str">
        <f>'Hedge 6 | (D3BF3)2'!O83</f>
        <v/>
      </c>
      <c r="BR83" s="25" t="str">
        <f>IF(AH83="","",IF('Hedge 6 | (D3BF3)2'!X83="W","Y",IF('Hedge 6 | (D3BF3)2'!X83="L","N","")))</f>
        <v/>
      </c>
      <c r="BS83" s="25" t="str">
        <f>'Hedge 6 | (D3BF3)2'!AM83</f>
        <v/>
      </c>
      <c r="BT83" s="25" t="str">
        <f>'Hedge 6 | (D3BF3)2'!S83</f>
        <v/>
      </c>
      <c r="BU83" s="39" t="str">
        <f>'Hedge 6 | (D3BF3)2'!U83</f>
        <v/>
      </c>
      <c r="BV83" s="55"/>
      <c r="BW83" s="55"/>
      <c r="BX83" s="38" t="str">
        <f>'Hedge 7 | (BM1D)2'!B83</f>
        <v/>
      </c>
      <c r="BY83" s="25" t="str">
        <f>'Hedge 7 | (BM1D)2'!C83</f>
        <v/>
      </c>
      <c r="BZ83" s="25" t="str">
        <f>'Hedge 7 | (BM1D)2'!H83</f>
        <v/>
      </c>
      <c r="CA83" s="25" t="str">
        <f>'Hedge 7 | (BM1D)2'!O83</f>
        <v/>
      </c>
      <c r="CB83" s="25" t="str">
        <f>IF(AH83="","",IF('Hedge 7 | (BM1D)2'!X83="W","Y",IF('Hedge 7 | (BM1D)2'!X83="L","N","")))</f>
        <v/>
      </c>
      <c r="CC83" s="25" t="str">
        <f>'Hedge 7 | (BM1D)2'!AM83</f>
        <v/>
      </c>
      <c r="CD83" s="25" t="str">
        <f>'Hedge 7 | (BM1D)2'!S83</f>
        <v/>
      </c>
      <c r="CE83" s="39" t="str">
        <f>'Hedge 7 | (BM1D)2'!U83</f>
        <v/>
      </c>
      <c r="CF83" s="55"/>
      <c r="CG83" s="55"/>
      <c r="CH83" s="1" t="e">
        <f>IF(AN83="",0,IFERROR(VLOOKUP(AN78&amp;AN79&amp;AN80&amp;AN81&amp;AN82&amp;AN83,General!I:J,2,FALSE),0))+AO82</f>
        <v>#VALUE!</v>
      </c>
      <c r="CP83" s="1" t="str">
        <f t="shared" ca="1" si="215"/>
        <v/>
      </c>
      <c r="CQ83" s="1">
        <v>83</v>
      </c>
      <c r="CR83" s="1" t="str">
        <f>$CP$84</f>
        <v/>
      </c>
      <c r="CS83" s="1">
        <f ca="1">IF(CS84="",-1,COUNTIF(INDIRECT(CS82&amp;CQ80):INDIRECT(CS82&amp;CQ84),"Y"))</f>
        <v>-1</v>
      </c>
      <c r="CT83" s="1">
        <f ca="1">IF(CT84="",-1,COUNTIF(INDIRECT(CT82&amp;CQ80):INDIRECT(CT82&amp;CQ84),"Y"))</f>
        <v>-1</v>
      </c>
      <c r="CU83" s="1">
        <f ca="1">IF(CU84="",-1,COUNTIF(INDIRECT(CU82&amp;CQ80):INDIRECT(CU82&amp;CQ84),"Y"))</f>
        <v>-1</v>
      </c>
      <c r="CV83" s="1">
        <f ca="1">IF(CV84="",-1,COUNTIF(INDIRECT(CV82&amp;CS80):INDIRECT(CV82&amp;CQ84),"Y"))</f>
        <v>-1</v>
      </c>
      <c r="CW83" s="1" t="str" cm="1">
        <f t="array" aca="1" ref="CW83" ca="1">IFERROR(INDEX($CS$84:$CV$84,_xlfn.AGGREGATE(15,6,COLUMN($CS$84:$CV$84)-COLUMN($CR$84)/($CS$83:$CV$83=MAX($CS$83:$CV$83)),COLUMNS($CS$84:CS84
))),"")</f>
        <v/>
      </c>
      <c r="CX83" s="1" t="str" cm="1">
        <f t="array" aca="1" ref="CX83" ca="1">IFERROR(INDEX($CS$84:$CV$84,_xlfn.AGGREGATE(15,6,COLUMN($CS$84:$CV$84)-COLUMN($CR$84)/($CS$83:$CV$83=MAX($CS$83:$CV$83)),COLUMNS($CS$84:CT84
))),"")</f>
        <v/>
      </c>
      <c r="CY83" s="1" t="str" cm="1">
        <f t="array" aca="1" ref="CY83" ca="1">IFERROR(INDEX($CS$84:$CV$84,_xlfn.AGGREGATE(15,6,COLUMN($CS$84:$CV$84)-COLUMN($CR$84)/($CS$83:$CV$83=MAX($CS$83:$CV$83)),COLUMNS($CS$84:CU84
))),"")</f>
        <v/>
      </c>
      <c r="CZ83" s="1" t="str" cm="1">
        <f t="array" aca="1" ref="CZ83" ca="1">IFERROR(INDEX($CS$84:$CV$84,_xlfn.AGGREGATE(15,6,COLUMN($CS$84:$CV$84)-COLUMN($CR$84)/($CS$83:$CV$83=MAX($CS$83:$CV$83)),COLUMNS($CS$84:CV84
))),"")</f>
        <v/>
      </c>
      <c r="DB83" s="1" t="str">
        <f ca="1">$CW$79</f>
        <v/>
      </c>
      <c r="DE83" s="1" t="str">
        <f t="shared" si="199"/>
        <v/>
      </c>
      <c r="EB83" s="17" t="str">
        <f t="shared" si="188"/>
        <v>B74</v>
      </c>
      <c r="EC83" s="75" t="str">
        <f t="shared" si="189"/>
        <v/>
      </c>
      <c r="ED83" s="4" t="str">
        <f t="shared" si="190"/>
        <v/>
      </c>
      <c r="EE83" s="4" t="str">
        <f t="shared" si="191"/>
        <v/>
      </c>
      <c r="EF83" s="4" t="str">
        <f t="shared" si="192"/>
        <v/>
      </c>
      <c r="EG83" s="4" t="str">
        <f t="shared" si="193"/>
        <v/>
      </c>
      <c r="EH83" s="4" t="str">
        <f t="shared" si="194"/>
        <v/>
      </c>
    </row>
    <row r="84" spans="1:138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34"/>
      <c r="AI84" s="118"/>
      <c r="AJ84" s="119"/>
      <c r="AK84" s="116"/>
      <c r="AL84" s="74"/>
      <c r="AM84" s="70" t="str" cm="1">
        <f t="array" aca="1" ref="AM84" ca="1">IF(AH83="","",INDIRECT(DB83&amp;CQ84))</f>
        <v/>
      </c>
      <c r="AN84" s="41" t="str">
        <f t="shared" si="195"/>
        <v/>
      </c>
      <c r="AO84" s="41" t="str">
        <f t="shared" si="200"/>
        <v/>
      </c>
      <c r="AP84" s="42" t="str">
        <f t="shared" si="196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40" t="str">
        <f>'Hedge 6 | (D3BF3)2'!B84</f>
        <v/>
      </c>
      <c r="BO84" s="41" t="str">
        <f>'Hedge 6 | (D3BF3)2'!C84</f>
        <v/>
      </c>
      <c r="BP84" s="41" t="str">
        <f>'Hedge 6 | (D3BF3)2'!H84</f>
        <v/>
      </c>
      <c r="BQ84" s="41" t="str">
        <f>'Hedge 6 | (D3BF3)2'!O84</f>
        <v/>
      </c>
      <c r="BR84" s="41" t="str">
        <f>IF(AH84="","",IF('Hedge 6 | (D3BF3)2'!X84="W","Y",IF('Hedge 6 | (D3BF3)2'!X84="L","N","")))</f>
        <v/>
      </c>
      <c r="BS84" s="41" t="str">
        <f>'Hedge 6 | (D3BF3)2'!AM84</f>
        <v/>
      </c>
      <c r="BT84" s="41" t="str">
        <f>'Hedge 6 | (D3BF3)2'!S84</f>
        <v/>
      </c>
      <c r="BU84" s="42" t="str">
        <f>'Hedge 6 | (D3BF3)2'!U84</f>
        <v/>
      </c>
      <c r="BV84" s="55"/>
      <c r="BW84" s="55"/>
      <c r="BX84" s="40" t="str">
        <f>'Hedge 7 | (BM1D)2'!B84</f>
        <v/>
      </c>
      <c r="BY84" s="41" t="str">
        <f>'Hedge 7 | (BM1D)2'!C84</f>
        <v/>
      </c>
      <c r="BZ84" s="41" t="str">
        <f>'Hedge 7 | (BM1D)2'!H84</f>
        <v/>
      </c>
      <c r="CA84" s="41" t="str">
        <f>'Hedge 7 | (BM1D)2'!O84</f>
        <v/>
      </c>
      <c r="CB84" s="41" t="str">
        <f>IF(AH84="","",IF('Hedge 7 | (BM1D)2'!X84="W","Y",IF('Hedge 7 | (BM1D)2'!X84="L","N","")))</f>
        <v/>
      </c>
      <c r="CC84" s="41" t="str">
        <f>'Hedge 7 | (BM1D)2'!AM84</f>
        <v/>
      </c>
      <c r="CD84" s="41" t="str">
        <f>'Hedge 7 | (BM1D)2'!S84</f>
        <v/>
      </c>
      <c r="CE84" s="42" t="str">
        <f>'Hedge 7 | (BM1D)2'!U84</f>
        <v/>
      </c>
      <c r="CF84" s="55"/>
      <c r="CG84" s="55"/>
      <c r="CH84" s="1" t="e">
        <f>IF(AN84="",0,IFERROR(VLOOKUP(AN79&amp;AN80&amp;AN81&amp;AN82&amp;AN83&amp;AN84,General!I:J,2,FALSE),0))+AO83</f>
        <v>#VALUE!</v>
      </c>
      <c r="CI84" s="1" t="str">
        <f t="shared" ref="CI84" si="218">I84</f>
        <v/>
      </c>
      <c r="CJ84" s="1" t="str">
        <f t="shared" ref="CJ84" si="219">S84</f>
        <v/>
      </c>
      <c r="CK84" s="1" t="str">
        <f t="shared" ref="CK84" si="220">AC84</f>
        <v/>
      </c>
      <c r="CL84" s="1" t="str">
        <f t="shared" ref="CL84" si="221">BA84</f>
        <v/>
      </c>
      <c r="CM84" s="1" t="str">
        <f t="shared" ref="CM84" si="222">BK84</f>
        <v/>
      </c>
      <c r="CN84" s="1" t="str">
        <f t="shared" ref="CN84" si="223">BU84</f>
        <v/>
      </c>
      <c r="CO84" s="1" t="str">
        <f t="shared" ref="CO84" si="224">CE84</f>
        <v/>
      </c>
      <c r="CP84" s="1" t="str">
        <f t="shared" ref="CP84" si="225">IF(AH84="","",INDEX($CI$4:$CO$4,MATCH(MAX(CI84:CO84),CI84:CO84,0)))</f>
        <v/>
      </c>
      <c r="CQ84" s="1">
        <v>84</v>
      </c>
      <c r="CR84" s="1" t="str">
        <f>$CP$84</f>
        <v/>
      </c>
      <c r="CS84" s="1" t="str" cm="1">
        <f t="array" ref="CS84">IFERROR(INDEX($CI$4:$CO$4,_xlfn.AGGREGATE(15,6,COLUMN($CI$4:$CO$4)-COLUMN($CH$1)/($CI$84:$CO$84=MAX($CI$84:$CO$84)),COLUMNS($CI$4:CI4))),"")</f>
        <v/>
      </c>
      <c r="CT84" s="1" t="str" cm="1">
        <f t="array" ref="CT84">IFERROR(INDEX($CI$4:$CO$4,_xlfn.AGGREGATE(15,6,COLUMN($CI$4:$CO$4)-COLUMN($CH$1)/($CI$84:$CO$84=MAX($CI$84:$CO$84)),COLUMNS($CI$4:CJ4))),"")</f>
        <v/>
      </c>
      <c r="CU84" s="1" t="str" cm="1">
        <f t="array" ref="CU84">IFERROR(INDEX($CI$4:$CO$4,_xlfn.AGGREGATE(15,6,COLUMN($CI$4:$CO$4)-COLUMN($CH$1)/($CI$84:$CO$84=MAX($CI$84:$CO$84)),COLUMNS($CI$4:CK4))),"")</f>
        <v/>
      </c>
      <c r="CV84" s="1" t="str" cm="1">
        <f t="array" ref="CV84">IFERROR(INDEX($CI$4:$CO$4,_xlfn.AGGREGATE(15,6,COLUMN($CI$4:$CO$4)-COLUMN($CH$1)/($CI$84:$CO$84=MAX($CI$84:$CO$84)),COLUMNS($CI$4:CL4))),"")</f>
        <v/>
      </c>
      <c r="CW84" s="66" t="str">
        <f t="shared" ref="CW84" ca="1" si="226">IF(CX83="",CW83,CW80)</f>
        <v/>
      </c>
      <c r="DA84" s="1" t="str">
        <f ca="1">IF(CW81&gt;1,"R","N")</f>
        <v>R</v>
      </c>
      <c r="DB84" s="1" t="str">
        <f ca="1">CW84</f>
        <v/>
      </c>
      <c r="DE84" s="1" t="str">
        <f t="shared" si="199"/>
        <v/>
      </c>
      <c r="EB84" s="17" t="str">
        <f t="shared" si="188"/>
        <v>B75</v>
      </c>
      <c r="EC84" s="75" t="str">
        <f t="shared" si="189"/>
        <v/>
      </c>
      <c r="ED84" s="4" t="str">
        <f t="shared" si="190"/>
        <v/>
      </c>
      <c r="EE84" s="4" t="str">
        <f t="shared" si="191"/>
        <v/>
      </c>
      <c r="EF84" s="4" t="str">
        <f t="shared" si="192"/>
        <v/>
      </c>
      <c r="EG84" s="4" t="str">
        <f t="shared" si="193"/>
        <v/>
      </c>
      <c r="EH84" s="4" t="str">
        <f t="shared" si="194"/>
        <v/>
      </c>
    </row>
    <row r="85" spans="1:138" ht="26.25" customHeigh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32"/>
      <c r="AI85" s="118"/>
      <c r="AJ85" s="119"/>
      <c r="AK85" s="127" t="str">
        <f>IF(AH84="","",IF(DA84="R","R",""))</f>
        <v/>
      </c>
      <c r="AL85" s="68" t="str">
        <f>IF(AH84="","",VLOOKUP(DB85,General!U:V,2,FALSE))</f>
        <v/>
      </c>
      <c r="AM85" s="69" t="str" cm="1">
        <f t="array" aca="1" ref="AM85" ca="1">IF(AH84="","",INDIRECT(DB84&amp;CQ85))</f>
        <v/>
      </c>
      <c r="AN85" s="36" t="str">
        <f t="shared" si="195"/>
        <v/>
      </c>
      <c r="AO85" s="36" t="str">
        <f t="shared" si="200"/>
        <v/>
      </c>
      <c r="AP85" s="37" t="str">
        <f t="shared" si="196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35" t="str">
        <f>'Hedge 7 | (BM1D)2'!B85</f>
        <v/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/>
      </c>
      <c r="CC85" s="36" t="str">
        <f>'Hedge 7 | (BM1D)2'!AM85</f>
        <v/>
      </c>
      <c r="CD85" s="36" t="str">
        <f>'Hedge 7 | (BM1D)2'!S85</f>
        <v/>
      </c>
      <c r="CE85" s="37" t="str">
        <f>'Hedge 7 | (BM1D)2'!U85</f>
        <v/>
      </c>
      <c r="CF85" s="55"/>
      <c r="CG85" s="55"/>
      <c r="CH85" s="1" t="e">
        <f>IF(AN85="",0,IFERROR(VLOOKUP(AN80&amp;AN81&amp;AN82&amp;AN83&amp;AN84&amp;AN85,General!I:J,2,FALSE),0))+AO84</f>
        <v>#VALUE!</v>
      </c>
      <c r="CP85" s="1" t="str">
        <f t="shared" ref="CP85" ca="1" si="227">CW84</f>
        <v/>
      </c>
      <c r="CQ85" s="1">
        <v>85</v>
      </c>
      <c r="CR85" s="1" t="str">
        <f>$CP$89</f>
        <v/>
      </c>
      <c r="CW85" s="1" t="str">
        <f t="shared" ref="CW85" ca="1" si="228">IF(CW86=1,CW88,IF(CW86=2,IF(CX88="",CW88,CX88),IF(CW86=3,IF(AND(CX88="",CY88=""),CW88,IF(CY88="",CX88,CY88)),IF(AND(CX88="",CY88="",CZ88=""),CW88,IF(AND(CY88="",CZ88=""),CX88,IF(CZ88="",CY88,CZ88))))))</f>
        <v/>
      </c>
      <c r="DB85" s="1" t="str">
        <f ca="1">$CW$84</f>
        <v/>
      </c>
      <c r="DE85" s="1" t="str">
        <f t="shared" si="199"/>
        <v/>
      </c>
      <c r="EB85" s="17" t="str">
        <f t="shared" si="188"/>
        <v>B76</v>
      </c>
      <c r="EC85" s="75" t="str">
        <f t="shared" si="189"/>
        <v/>
      </c>
      <c r="ED85" s="4" t="str">
        <f t="shared" si="190"/>
        <v/>
      </c>
      <c r="EE85" s="4" t="str">
        <f t="shared" si="191"/>
        <v/>
      </c>
      <c r="EF85" s="4" t="str">
        <f t="shared" si="192"/>
        <v/>
      </c>
      <c r="EG85" s="4" t="str">
        <f t="shared" si="193"/>
        <v/>
      </c>
      <c r="EH85" s="4" t="str">
        <f t="shared" si="194"/>
        <v/>
      </c>
    </row>
    <row r="86" spans="1:138" ht="26.25" customHeigh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33"/>
      <c r="AI86" s="118"/>
      <c r="AJ86" s="119"/>
      <c r="AK86" s="115"/>
      <c r="AL86" s="73"/>
      <c r="AM86" s="67" t="str" cm="1">
        <f t="array" aca="1" ref="AM86" ca="1">IF(AH85="","",INDIRECT(DB85&amp;CQ86))</f>
        <v/>
      </c>
      <c r="AN86" s="25" t="str">
        <f t="shared" si="195"/>
        <v/>
      </c>
      <c r="AO86" s="25" t="str">
        <f t="shared" si="200"/>
        <v/>
      </c>
      <c r="AP86" s="39" t="str">
        <f t="shared" si="196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8" t="str">
        <f>'Hedge 6 | (D3BF3)2'!B86</f>
        <v/>
      </c>
      <c r="BO86" s="25" t="str">
        <f>'Hedge 6 | (D3BF3)2'!C86</f>
        <v/>
      </c>
      <c r="BP86" s="25" t="str">
        <f>'Hedge 6 | (D3BF3)2'!H86</f>
        <v/>
      </c>
      <c r="BQ86" s="25" t="str">
        <f>'Hedge 6 | (D3BF3)2'!O86</f>
        <v/>
      </c>
      <c r="BR86" s="25" t="str">
        <f>IF(AH86="","",IF('Hedge 6 | (D3BF3)2'!X86="W","Y",IF('Hedge 6 | (D3BF3)2'!X86="L","N","")))</f>
        <v/>
      </c>
      <c r="BS86" s="25" t="str">
        <f>'Hedge 6 | (D3BF3)2'!AM86</f>
        <v/>
      </c>
      <c r="BT86" s="25" t="str">
        <f>'Hedge 6 | (D3BF3)2'!S86</f>
        <v/>
      </c>
      <c r="BU86" s="39" t="str">
        <f>'Hedge 6 | (D3BF3)2'!U86</f>
        <v/>
      </c>
      <c r="BV86" s="55"/>
      <c r="BW86" s="55"/>
      <c r="BX86" s="38" t="str">
        <f>'Hedge 7 | (BM1D)2'!B86</f>
        <v/>
      </c>
      <c r="BY86" s="25" t="str">
        <f>'Hedge 7 | (BM1D)2'!C86</f>
        <v/>
      </c>
      <c r="BZ86" s="25" t="str">
        <f>'Hedge 7 | (BM1D)2'!H86</f>
        <v/>
      </c>
      <c r="CA86" s="25" t="str">
        <f>'Hedge 7 | (BM1D)2'!O86</f>
        <v/>
      </c>
      <c r="CB86" s="25" t="str">
        <f>IF(AH86="","",IF('Hedge 7 | (BM1D)2'!X86="W","Y",IF('Hedge 7 | (BM1D)2'!X86="L","N","")))</f>
        <v/>
      </c>
      <c r="CC86" s="25" t="str">
        <f>'Hedge 7 | (BM1D)2'!AM86</f>
        <v/>
      </c>
      <c r="CD86" s="25" t="str">
        <f>'Hedge 7 | (BM1D)2'!S86</f>
        <v/>
      </c>
      <c r="CE86" s="39" t="str">
        <f>'Hedge 7 | (BM1D)2'!U86</f>
        <v/>
      </c>
      <c r="CF86" s="55"/>
      <c r="CG86" s="55"/>
      <c r="CH86" s="1" t="e">
        <f>IF(AN86="",0,IFERROR(VLOOKUP(AN81&amp;AN82&amp;AN83&amp;AN84&amp;AN85&amp;AN86,General!I:J,2,FALSE),0))+AO85</f>
        <v>#VALUE!</v>
      </c>
      <c r="CP86" s="1" t="str">
        <f t="shared" ref="CP86:CP88" ca="1" si="229">CP85</f>
        <v/>
      </c>
      <c r="CQ86" s="1">
        <v>86</v>
      </c>
      <c r="CR86" s="1" t="str">
        <f>$CP$89</f>
        <v/>
      </c>
      <c r="CW86" s="1">
        <f t="shared" ref="CW86" ca="1" si="230">IF(CW87=1,1,DC86)</f>
        <v>4</v>
      </c>
      <c r="DB86" s="1" t="str">
        <f ca="1">$CW$84</f>
        <v/>
      </c>
      <c r="DC86" s="1">
        <f>IF(DC81=4,1,DC81+1)</f>
        <v>4</v>
      </c>
      <c r="DE86" s="1" t="str">
        <f t="shared" si="199"/>
        <v/>
      </c>
      <c r="EB86" s="17" t="str">
        <f t="shared" si="188"/>
        <v>B77</v>
      </c>
      <c r="EC86" s="75" t="str">
        <f t="shared" si="189"/>
        <v/>
      </c>
      <c r="ED86" s="4" t="str">
        <f t="shared" si="190"/>
        <v/>
      </c>
      <c r="EE86" s="4" t="str">
        <f t="shared" si="191"/>
        <v/>
      </c>
      <c r="EF86" s="4" t="str">
        <f t="shared" si="192"/>
        <v/>
      </c>
      <c r="EG86" s="4" t="str">
        <f t="shared" si="193"/>
        <v/>
      </c>
      <c r="EH86" s="4" t="str">
        <f t="shared" si="194"/>
        <v/>
      </c>
    </row>
    <row r="87" spans="1:138" ht="26.25" customHeigh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33"/>
      <c r="AI87" s="118"/>
      <c r="AJ87" s="119"/>
      <c r="AK87" s="115"/>
      <c r="AL87" s="73"/>
      <c r="AM87" s="67" t="str" cm="1">
        <f t="array" aca="1" ref="AM87" ca="1">IF(AH86="","",INDIRECT(DB86&amp;CQ87))</f>
        <v/>
      </c>
      <c r="AN87" s="25" t="str">
        <f t="shared" si="195"/>
        <v/>
      </c>
      <c r="AO87" s="25" t="str">
        <f t="shared" si="200"/>
        <v/>
      </c>
      <c r="AP87" s="39" t="str">
        <f t="shared" si="196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8" t="str">
        <f>'Hedge 6 | (D3BF3)2'!B87</f>
        <v/>
      </c>
      <c r="BO87" s="25" t="str">
        <f>'Hedge 6 | (D3BF3)2'!C87</f>
        <v/>
      </c>
      <c r="BP87" s="25" t="str">
        <f>'Hedge 6 | (D3BF3)2'!H87</f>
        <v/>
      </c>
      <c r="BQ87" s="25" t="str">
        <f>'Hedge 6 | (D3BF3)2'!O87</f>
        <v/>
      </c>
      <c r="BR87" s="25" t="str">
        <f>IF(AH87="","",IF('Hedge 6 | (D3BF3)2'!X87="W","Y",IF('Hedge 6 | (D3BF3)2'!X87="L","N","")))</f>
        <v/>
      </c>
      <c r="BS87" s="25" t="str">
        <f>'Hedge 6 | (D3BF3)2'!AM87</f>
        <v/>
      </c>
      <c r="BT87" s="25" t="str">
        <f>'Hedge 6 | (D3BF3)2'!S87</f>
        <v/>
      </c>
      <c r="BU87" s="39" t="str">
        <f>'Hedge 6 | (D3BF3)2'!U87</f>
        <v/>
      </c>
      <c r="BV87" s="55"/>
      <c r="BW87" s="55"/>
      <c r="BX87" s="38" t="str">
        <f>'Hedge 7 | (BM1D)2'!B87</f>
        <v/>
      </c>
      <c r="BY87" s="25" t="str">
        <f>'Hedge 7 | (BM1D)2'!C87</f>
        <v/>
      </c>
      <c r="BZ87" s="25" t="str">
        <f>'Hedge 7 | (BM1D)2'!H87</f>
        <v/>
      </c>
      <c r="CA87" s="25" t="str">
        <f>'Hedge 7 | (BM1D)2'!O87</f>
        <v/>
      </c>
      <c r="CB87" s="25" t="str">
        <f>IF(AH87="","",IF('Hedge 7 | (BM1D)2'!X87="W","Y",IF('Hedge 7 | (BM1D)2'!X87="L","N","")))</f>
        <v/>
      </c>
      <c r="CC87" s="25" t="str">
        <f>'Hedge 7 | (BM1D)2'!AM87</f>
        <v/>
      </c>
      <c r="CD87" s="25" t="str">
        <f>'Hedge 7 | (BM1D)2'!S87</f>
        <v/>
      </c>
      <c r="CE87" s="39" t="str">
        <f>'Hedge 7 | (BM1D)2'!U87</f>
        <v/>
      </c>
      <c r="CF87" s="55"/>
      <c r="CG87" s="55"/>
      <c r="CH87" s="1" t="e">
        <f>IF(AN87="",0,IFERROR(VLOOKUP(AN82&amp;AN83&amp;AN84&amp;AN85&amp;AN86&amp;AN87,General!I:J,2,FALSE),0))+AO86</f>
        <v>#VALUE!</v>
      </c>
      <c r="CP87" s="1" t="str">
        <f t="shared" ca="1" si="229"/>
        <v/>
      </c>
      <c r="CQ87" s="1">
        <v>87</v>
      </c>
      <c r="CR87" s="1" t="str">
        <f>$CP$89</f>
        <v/>
      </c>
      <c r="CS87" s="1" t="str">
        <f>IFERROR(VLOOKUP(CS89,General!R:S,2,FALSE),"")</f>
        <v/>
      </c>
      <c r="CT87" s="1" t="str">
        <f>IFERROR(VLOOKUP(CT89,General!R:S,2,FALSE),"")</f>
        <v/>
      </c>
      <c r="CU87" s="1" t="str">
        <f>IFERROR(VLOOKUP(CU89,General!R:S,2,FALSE),"")</f>
        <v/>
      </c>
      <c r="CV87" s="1" t="str">
        <f>IFERROR(VLOOKUP(CV89,General!R:S,2,FALSE),"")</f>
        <v/>
      </c>
      <c r="CW87" s="1">
        <f t="shared" ref="CW87" ca="1" si="231">COUNTIF(CS88:CV88,MAX(CS88:CV88))</f>
        <v>4</v>
      </c>
      <c r="DB87" s="1" t="str">
        <f ca="1">$CW$84</f>
        <v/>
      </c>
      <c r="DE87" s="1" t="str">
        <f t="shared" si="199"/>
        <v/>
      </c>
      <c r="EB87" s="17" t="str">
        <f t="shared" si="188"/>
        <v>B78</v>
      </c>
      <c r="EC87" s="75" t="str">
        <f t="shared" si="189"/>
        <v/>
      </c>
      <c r="ED87" s="4" t="str">
        <f t="shared" si="190"/>
        <v/>
      </c>
      <c r="EE87" s="4" t="str">
        <f t="shared" si="191"/>
        <v/>
      </c>
      <c r="EF87" s="4" t="str">
        <f t="shared" si="192"/>
        <v/>
      </c>
      <c r="EG87" s="4" t="str">
        <f t="shared" si="193"/>
        <v/>
      </c>
      <c r="EH87" s="4" t="str">
        <f t="shared" si="194"/>
        <v/>
      </c>
    </row>
    <row r="88" spans="1:138" ht="26.25" customHeigh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33"/>
      <c r="AI88" s="118"/>
      <c r="AJ88" s="119"/>
      <c r="AK88" s="115"/>
      <c r="AL88" s="73"/>
      <c r="AM88" s="67" t="str" cm="1">
        <f t="array" aca="1" ref="AM88" ca="1">IF(AH87="","",INDIRECT(DB87&amp;CQ88))</f>
        <v/>
      </c>
      <c r="AN88" s="25" t="str">
        <f t="shared" si="195"/>
        <v/>
      </c>
      <c r="AO88" s="25" t="str">
        <f t="shared" si="200"/>
        <v/>
      </c>
      <c r="AP88" s="39" t="str">
        <f t="shared" si="196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8" t="str">
        <f>'Hedge 6 | (D3BF3)2'!B88</f>
        <v/>
      </c>
      <c r="BO88" s="25" t="str">
        <f>'Hedge 6 | (D3BF3)2'!C88</f>
        <v/>
      </c>
      <c r="BP88" s="25" t="str">
        <f>'Hedge 6 | (D3BF3)2'!H88</f>
        <v/>
      </c>
      <c r="BQ88" s="25" t="str">
        <f>'Hedge 6 | (D3BF3)2'!O88</f>
        <v/>
      </c>
      <c r="BR88" s="25" t="str">
        <f>IF(AH88="","",IF('Hedge 6 | (D3BF3)2'!X88="W","Y",IF('Hedge 6 | (D3BF3)2'!X88="L","N","")))</f>
        <v/>
      </c>
      <c r="BS88" s="25" t="str">
        <f>'Hedge 6 | (D3BF3)2'!AM88</f>
        <v/>
      </c>
      <c r="BT88" s="25" t="str">
        <f>'Hedge 6 | (D3BF3)2'!S88</f>
        <v/>
      </c>
      <c r="BU88" s="39" t="str">
        <f>'Hedge 6 | (D3BF3)2'!U88</f>
        <v/>
      </c>
      <c r="BV88" s="55"/>
      <c r="BW88" s="55"/>
      <c r="BX88" s="38" t="str">
        <f>'Hedge 7 | (BM1D)2'!B88</f>
        <v/>
      </c>
      <c r="BY88" s="25" t="str">
        <f>'Hedge 7 | (BM1D)2'!C88</f>
        <v/>
      </c>
      <c r="BZ88" s="25" t="str">
        <f>'Hedge 7 | (BM1D)2'!H88</f>
        <v/>
      </c>
      <c r="CA88" s="25" t="str">
        <f>'Hedge 7 | (BM1D)2'!O88</f>
        <v/>
      </c>
      <c r="CB88" s="25" t="str">
        <f>IF(AH88="","",IF('Hedge 7 | (BM1D)2'!X88="W","Y",IF('Hedge 7 | (BM1D)2'!X88="L","N","")))</f>
        <v/>
      </c>
      <c r="CC88" s="25" t="str">
        <f>'Hedge 7 | (BM1D)2'!AM88</f>
        <v/>
      </c>
      <c r="CD88" s="25" t="str">
        <f>'Hedge 7 | (BM1D)2'!S88</f>
        <v/>
      </c>
      <c r="CE88" s="39" t="str">
        <f>'Hedge 7 | (BM1D)2'!U88</f>
        <v/>
      </c>
      <c r="CF88" s="55"/>
      <c r="CG88" s="55"/>
      <c r="CH88" s="1" t="e">
        <f>IF(AN88="",0,IFERROR(VLOOKUP(AN83&amp;AN84&amp;AN85&amp;AN86&amp;AN87&amp;AN88,General!I:J,2,FALSE),0))+AO87</f>
        <v>#VALUE!</v>
      </c>
      <c r="CP88" s="1" t="str">
        <f t="shared" ca="1" si="229"/>
        <v/>
      </c>
      <c r="CQ88" s="1">
        <v>88</v>
      </c>
      <c r="CR88" s="1" t="str">
        <f>$CP$89</f>
        <v/>
      </c>
      <c r="CS88" s="1">
        <f ca="1">IF(CS89="",-1,COUNTIF(INDIRECT(CS87&amp;CQ85):INDIRECT(CS87&amp;CQ89),"Y"))</f>
        <v>-1</v>
      </c>
      <c r="CT88" s="1">
        <f ca="1">IF(CT89="",-1,COUNTIF(INDIRECT(CT87&amp;CQ85):INDIRECT(CT87&amp;CQ89),"Y"))</f>
        <v>-1</v>
      </c>
      <c r="CU88" s="1">
        <f ca="1">IF(CU89="",-1,COUNTIF(INDIRECT(CU87&amp;CQ85):INDIRECT(CU87&amp;CQ89),"Y"))</f>
        <v>-1</v>
      </c>
      <c r="CV88" s="1">
        <f ca="1">IF(CV89="",-1,COUNTIF(INDIRECT(CV87&amp;CS85):INDIRECT(CV87&amp;CQ89),"Y"))</f>
        <v>-1</v>
      </c>
      <c r="CW88" s="1" t="str" cm="1">
        <f t="array" aca="1" ref="CW88" ca="1">IFERROR(INDEX($CS$89:$CV$89,_xlfn.AGGREGATE(15,6,COLUMN($CS$89:$CV$89)-COLUMN($CR$89)/($CS$88:$CV$88=MAX($CS$88:$CV$88)),COLUMNS($CS$89:CS89
))),"")</f>
        <v/>
      </c>
      <c r="CX88" s="1" t="str" cm="1">
        <f t="array" aca="1" ref="CX88" ca="1">IFERROR(INDEX($CS$89:$CV$89,_xlfn.AGGREGATE(15,6,COLUMN($CS$89:$CV$89)-COLUMN($CR$89)/($CS$88:$CV$88=MAX($CS$88:$CV$88)),COLUMNS($CS$89:CT89
))),"")</f>
        <v/>
      </c>
      <c r="CY88" s="1" t="str" cm="1">
        <f t="array" aca="1" ref="CY88" ca="1">IFERROR(INDEX($CS$89:$CV$89,_xlfn.AGGREGATE(15,6,COLUMN($CS$89:$CV$89)-COLUMN($CR$89)/($CS$88:$CV$88=MAX($CS$88:$CV$88)),COLUMNS($CS$89:CU89
))),"")</f>
        <v/>
      </c>
      <c r="CZ88" s="1" t="str" cm="1">
        <f t="array" aca="1" ref="CZ88" ca="1">IFERROR(INDEX($CS$89:$CV$89,_xlfn.AGGREGATE(15,6,COLUMN($CS$89:$CV$89)-COLUMN($CR$89)/($CS$88:$CV$88=MAX($CS$88:$CV$88)),COLUMNS($CS$89:CV89
))),"")</f>
        <v/>
      </c>
      <c r="DB88" s="1" t="str">
        <f ca="1">$CW$84</f>
        <v/>
      </c>
      <c r="DE88" s="1" t="str">
        <f t="shared" si="199"/>
        <v/>
      </c>
      <c r="EB88" s="17" t="str">
        <f t="shared" si="188"/>
        <v>B79</v>
      </c>
      <c r="EC88" s="75" t="str">
        <f t="shared" si="189"/>
        <v/>
      </c>
      <c r="ED88" s="4" t="str">
        <f t="shared" si="190"/>
        <v/>
      </c>
      <c r="EE88" s="4" t="str">
        <f t="shared" si="191"/>
        <v/>
      </c>
      <c r="EF88" s="4" t="str">
        <f t="shared" si="192"/>
        <v/>
      </c>
      <c r="EG88" s="4" t="str">
        <f t="shared" si="193"/>
        <v/>
      </c>
      <c r="EH88" s="4" t="str">
        <f t="shared" si="194"/>
        <v/>
      </c>
    </row>
    <row r="89" spans="1:138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34"/>
      <c r="AI89" s="118"/>
      <c r="AJ89" s="119"/>
      <c r="AK89" s="116"/>
      <c r="AL89" s="74"/>
      <c r="AM89" s="70" t="str" cm="1">
        <f t="array" aca="1" ref="AM89" ca="1">IF(AH88="","",INDIRECT(DB88&amp;CQ89))</f>
        <v/>
      </c>
      <c r="AN89" s="41" t="str">
        <f t="shared" si="195"/>
        <v/>
      </c>
      <c r="AO89" s="41" t="str">
        <f t="shared" si="200"/>
        <v/>
      </c>
      <c r="AP89" s="42" t="str">
        <f t="shared" si="196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40" t="str">
        <f>'Hedge 6 | (D3BF3)2'!B89</f>
        <v/>
      </c>
      <c r="BO89" s="41" t="str">
        <f>'Hedge 6 | (D3BF3)2'!C89</f>
        <v/>
      </c>
      <c r="BP89" s="41" t="str">
        <f>'Hedge 6 | (D3BF3)2'!H89</f>
        <v/>
      </c>
      <c r="BQ89" s="41" t="str">
        <f>'Hedge 6 | (D3BF3)2'!O89</f>
        <v/>
      </c>
      <c r="BR89" s="41" t="str">
        <f>IF(AH89="","",IF('Hedge 6 | (D3BF3)2'!X89="W","Y",IF('Hedge 6 | (D3BF3)2'!X89="L","N","")))</f>
        <v/>
      </c>
      <c r="BS89" s="41" t="str">
        <f>'Hedge 6 | (D3BF3)2'!AM89</f>
        <v/>
      </c>
      <c r="BT89" s="41" t="str">
        <f>'Hedge 6 | (D3BF3)2'!S89</f>
        <v/>
      </c>
      <c r="BU89" s="42" t="str">
        <f>'Hedge 6 | (D3BF3)2'!U89</f>
        <v/>
      </c>
      <c r="BV89" s="55"/>
      <c r="BW89" s="55"/>
      <c r="BX89" s="40" t="str">
        <f>'Hedge 7 | (BM1D)2'!B89</f>
        <v/>
      </c>
      <c r="BY89" s="41" t="str">
        <f>'Hedge 7 | (BM1D)2'!C89</f>
        <v/>
      </c>
      <c r="BZ89" s="41" t="str">
        <f>'Hedge 7 | (BM1D)2'!H89</f>
        <v/>
      </c>
      <c r="CA89" s="41" t="str">
        <f>'Hedge 7 | (BM1D)2'!O89</f>
        <v/>
      </c>
      <c r="CB89" s="41" t="str">
        <f>IF(AH89="","",IF('Hedge 7 | (BM1D)2'!X89="W","Y",IF('Hedge 7 | (BM1D)2'!X89="L","N","")))</f>
        <v/>
      </c>
      <c r="CC89" s="41" t="str">
        <f>'Hedge 7 | (BM1D)2'!AM89</f>
        <v/>
      </c>
      <c r="CD89" s="41" t="str">
        <f>'Hedge 7 | (BM1D)2'!S89</f>
        <v/>
      </c>
      <c r="CE89" s="42" t="str">
        <f>'Hedge 7 | (BM1D)2'!U89</f>
        <v/>
      </c>
      <c r="CF89" s="55"/>
      <c r="CG89" s="55"/>
      <c r="CH89" s="1" t="e">
        <f>IF(AN89="",0,IFERROR(VLOOKUP(AN84&amp;AN85&amp;AN86&amp;AN87&amp;AN88&amp;AN89,General!I:J,2,FALSE),0))+AO88</f>
        <v>#VALUE!</v>
      </c>
      <c r="CI89" s="1" t="str">
        <f t="shared" ref="CI89" si="232">I89</f>
        <v/>
      </c>
      <c r="CJ89" s="1" t="str">
        <f t="shared" ref="CJ89" si="233">S89</f>
        <v/>
      </c>
      <c r="CK89" s="1" t="str">
        <f t="shared" ref="CK89" si="234">AC89</f>
        <v/>
      </c>
      <c r="CL89" s="1" t="str">
        <f t="shared" ref="CL89" si="235">BA89</f>
        <v/>
      </c>
      <c r="CM89" s="1" t="str">
        <f t="shared" ref="CM89" si="236">BK89</f>
        <v/>
      </c>
      <c r="CN89" s="1" t="str">
        <f t="shared" ref="CN89" si="237">BU89</f>
        <v/>
      </c>
      <c r="CO89" s="1" t="str">
        <f t="shared" ref="CO89" si="238">CE89</f>
        <v/>
      </c>
      <c r="CP89" s="1" t="str">
        <f t="shared" ref="CP89" si="239">IF(AH89="","",INDEX($CI$4:$CO$4,MATCH(MAX(CI89:CO89),CI89:CO89,0)))</f>
        <v/>
      </c>
      <c r="CQ89" s="1">
        <v>89</v>
      </c>
      <c r="CR89" s="1" t="str">
        <f>$CP$89</f>
        <v/>
      </c>
      <c r="CS89" s="1" t="str" cm="1">
        <f t="array" ref="CS89">IFERROR(INDEX($CI$4:$CO$4,_xlfn.AGGREGATE(15,6,COLUMN($CI$4:$CO$4)-COLUMN($CH$1)/($CI$89:$CO$89=MAX($CI$89:$CO$89)),COLUMNS($CI$4:CI4))),"")</f>
        <v/>
      </c>
      <c r="CT89" s="1" t="str" cm="1">
        <f t="array" ref="CT89">IFERROR(INDEX($CI$4:$CO$4,_xlfn.AGGREGATE(15,6,COLUMN($CI$4:$CO$4)-COLUMN($CH$1)/($CI$89:$CO$89=MAX($CI$89:$CO$89)),COLUMNS($CI$4:CJ4))),"")</f>
        <v/>
      </c>
      <c r="CU89" s="1" t="str" cm="1">
        <f t="array" ref="CU89">IFERROR(INDEX($CI$4:$CO$4,_xlfn.AGGREGATE(15,6,COLUMN($CI$4:$CO$4)-COLUMN($CH$1)/($CI$89:$CO$89=MAX($CI$89:$CO$89)),COLUMNS($CI$4:CK4))),"")</f>
        <v/>
      </c>
      <c r="CV89" s="1" t="str" cm="1">
        <f t="array" ref="CV89">IFERROR(INDEX($CI$4:$CO$4,_xlfn.AGGREGATE(15,6,COLUMN($CI$4:$CO$4)-COLUMN($CH$1)/($CI$89:$CO$89=MAX($CI$89:$CO$89)),COLUMNS($CI$4:CL4))),"")</f>
        <v/>
      </c>
      <c r="CW89" s="66" t="str">
        <f t="shared" ref="CW89" ca="1" si="240">IF(CX88="",CW88,CW85)</f>
        <v/>
      </c>
      <c r="DA89" s="1" t="str">
        <f ca="1">IF(CW86&gt;1,"R","N")</f>
        <v>R</v>
      </c>
      <c r="DB89" s="1" t="str">
        <f ca="1">CW89</f>
        <v/>
      </c>
      <c r="DE89" s="1" t="str">
        <f t="shared" si="199"/>
        <v/>
      </c>
      <c r="EB89" s="17" t="str">
        <f t="shared" si="188"/>
        <v>B80</v>
      </c>
      <c r="EC89" s="75" t="str">
        <f t="shared" si="189"/>
        <v/>
      </c>
      <c r="ED89" s="4" t="str">
        <f t="shared" si="190"/>
        <v/>
      </c>
      <c r="EE89" s="4" t="str">
        <f t="shared" si="191"/>
        <v/>
      </c>
      <c r="EF89" s="4" t="str">
        <f t="shared" si="192"/>
        <v/>
      </c>
      <c r="EG89" s="4" t="str">
        <f t="shared" si="193"/>
        <v/>
      </c>
      <c r="EH89" s="4" t="str">
        <f t="shared" si="194"/>
        <v/>
      </c>
    </row>
    <row r="90" spans="1:138" ht="26.25" customHeigh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32"/>
      <c r="AI90" s="118"/>
      <c r="AJ90" s="119"/>
      <c r="AK90" s="127" t="str">
        <f>IF(AH89="","",IF(DA89="R","R",""))</f>
        <v/>
      </c>
      <c r="AL90" s="68" t="str">
        <f>IF(AH89="","",VLOOKUP(DB90,General!U:V,2,FALSE))</f>
        <v/>
      </c>
      <c r="AM90" s="69" t="str" cm="1">
        <f t="array" aca="1" ref="AM90" ca="1">IF(AH89="","",INDIRECT(DB89&amp;CQ90))</f>
        <v/>
      </c>
      <c r="AN90" s="36" t="str">
        <f t="shared" si="195"/>
        <v/>
      </c>
      <c r="AO90" s="36" t="str">
        <f t="shared" si="200"/>
        <v/>
      </c>
      <c r="AP90" s="37" t="str">
        <f t="shared" si="196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35" t="str">
        <f>'Hedge 7 | (BM1D)2'!B90</f>
        <v/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/>
      </c>
      <c r="CC90" s="36" t="str">
        <f>'Hedge 7 | (BM1D)2'!AM90</f>
        <v/>
      </c>
      <c r="CD90" s="36" t="str">
        <f>'Hedge 7 | (BM1D)2'!S90</f>
        <v/>
      </c>
      <c r="CE90" s="37" t="str">
        <f>'Hedge 7 | (BM1D)2'!U90</f>
        <v/>
      </c>
      <c r="CF90" s="55"/>
      <c r="CG90" s="55"/>
      <c r="CH90" s="1" t="e">
        <f>IF(AN90="",0,IFERROR(VLOOKUP(AN85&amp;AN86&amp;AN87&amp;AN88&amp;AN89&amp;AN90,General!I:J,2,FALSE),0))+AO89</f>
        <v>#VALUE!</v>
      </c>
      <c r="CP90" s="1" t="str">
        <f t="shared" ref="CP90" ca="1" si="241">CW89</f>
        <v/>
      </c>
      <c r="CQ90" s="1">
        <v>90</v>
      </c>
      <c r="CR90" s="1" t="str">
        <f>$CP$94</f>
        <v/>
      </c>
      <c r="CW90" s="1" t="str">
        <f t="shared" ref="CW90" ca="1" si="242">IF(CW91=1,CW93,IF(CW91=2,IF(CX93="",CW93,CX93),IF(CW91=3,IF(AND(CX93="",CY93=""),CW93,IF(CY93="",CX93,CY93)),IF(AND(CX93="",CY93="",CZ93=""),CW93,IF(AND(CY93="",CZ93=""),CX93,IF(CZ93="",CY93,CZ93))))))</f>
        <v/>
      </c>
      <c r="DB90" s="1" t="str">
        <f ca="1">$CW$89</f>
        <v/>
      </c>
      <c r="DE90" s="1" t="str">
        <f t="shared" si="199"/>
        <v/>
      </c>
      <c r="EB90" s="17" t="str">
        <f t="shared" si="188"/>
        <v>B81</v>
      </c>
      <c r="EC90" s="75" t="str">
        <f t="shared" si="189"/>
        <v/>
      </c>
      <c r="ED90" s="4" t="str">
        <f t="shared" si="190"/>
        <v/>
      </c>
      <c r="EE90" s="4" t="str">
        <f t="shared" si="191"/>
        <v/>
      </c>
      <c r="EF90" s="4" t="str">
        <f t="shared" si="192"/>
        <v/>
      </c>
      <c r="EG90" s="4" t="str">
        <f t="shared" si="193"/>
        <v/>
      </c>
      <c r="EH90" s="4" t="str">
        <f t="shared" si="194"/>
        <v/>
      </c>
    </row>
    <row r="91" spans="1:138" ht="26.25" customHeigh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33"/>
      <c r="AI91" s="118"/>
      <c r="AJ91" s="119"/>
      <c r="AK91" s="115"/>
      <c r="AL91" s="73"/>
      <c r="AM91" s="67" t="str" cm="1">
        <f t="array" aca="1" ref="AM91" ca="1">IF(AH90="","",INDIRECT(DB90&amp;CQ91))</f>
        <v/>
      </c>
      <c r="AN91" s="25" t="str">
        <f t="shared" si="195"/>
        <v/>
      </c>
      <c r="AO91" s="25" t="str">
        <f t="shared" si="200"/>
        <v/>
      </c>
      <c r="AP91" s="39" t="str">
        <f t="shared" si="196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8" t="str">
        <f>'Hedge 6 | (D3BF3)2'!B91</f>
        <v/>
      </c>
      <c r="BO91" s="25" t="str">
        <f>'Hedge 6 | (D3BF3)2'!C91</f>
        <v/>
      </c>
      <c r="BP91" s="25" t="str">
        <f>'Hedge 6 | (D3BF3)2'!H91</f>
        <v/>
      </c>
      <c r="BQ91" s="25" t="str">
        <f>'Hedge 6 | (D3BF3)2'!O91</f>
        <v/>
      </c>
      <c r="BR91" s="25" t="str">
        <f>IF(AH91="","",IF('Hedge 6 | (D3BF3)2'!X91="W","Y",IF('Hedge 6 | (D3BF3)2'!X91="L","N","")))</f>
        <v/>
      </c>
      <c r="BS91" s="25" t="str">
        <f>'Hedge 6 | (D3BF3)2'!AM91</f>
        <v/>
      </c>
      <c r="BT91" s="25" t="str">
        <f>'Hedge 6 | (D3BF3)2'!S91</f>
        <v/>
      </c>
      <c r="BU91" s="39" t="str">
        <f>'Hedge 6 | (D3BF3)2'!U91</f>
        <v/>
      </c>
      <c r="BV91" s="55"/>
      <c r="BW91" s="55"/>
      <c r="BX91" s="38" t="str">
        <f>'Hedge 7 | (BM1D)2'!B91</f>
        <v/>
      </c>
      <c r="BY91" s="25" t="str">
        <f>'Hedge 7 | (BM1D)2'!C91</f>
        <v/>
      </c>
      <c r="BZ91" s="25" t="str">
        <f>'Hedge 7 | (BM1D)2'!H91</f>
        <v/>
      </c>
      <c r="CA91" s="25" t="str">
        <f>'Hedge 7 | (BM1D)2'!O91</f>
        <v/>
      </c>
      <c r="CB91" s="25" t="str">
        <f>IF(AH91="","",IF('Hedge 7 | (BM1D)2'!X91="W","Y",IF('Hedge 7 | (BM1D)2'!X91="L","N","")))</f>
        <v/>
      </c>
      <c r="CC91" s="25" t="str">
        <f>'Hedge 7 | (BM1D)2'!AM91</f>
        <v/>
      </c>
      <c r="CD91" s="25" t="str">
        <f>'Hedge 7 | (BM1D)2'!S91</f>
        <v/>
      </c>
      <c r="CE91" s="39" t="str">
        <f>'Hedge 7 | (BM1D)2'!U91</f>
        <v/>
      </c>
      <c r="CF91" s="55"/>
      <c r="CG91" s="55"/>
      <c r="CH91" s="1" t="e">
        <f>IF(AN91="",0,IFERROR(VLOOKUP(AN86&amp;AN87&amp;AN88&amp;AN89&amp;AN90&amp;AN91,General!I:J,2,FALSE),0))+AO90</f>
        <v>#VALUE!</v>
      </c>
      <c r="CP91" s="1" t="str">
        <f t="shared" ref="CP91:CP93" ca="1" si="243">CP90</f>
        <v/>
      </c>
      <c r="CQ91" s="1">
        <v>91</v>
      </c>
      <c r="CR91" s="1" t="str">
        <f>$CP$94</f>
        <v/>
      </c>
      <c r="CW91" s="1">
        <f t="shared" ref="CW91" ca="1" si="244">IF(CW92=1,1,DC91)</f>
        <v>1</v>
      </c>
      <c r="DB91" s="1" t="str">
        <f ca="1">$CW$89</f>
        <v/>
      </c>
      <c r="DC91" s="1">
        <f>IF(DC86=4,1,DC86+1)</f>
        <v>1</v>
      </c>
      <c r="DE91" s="1" t="str">
        <f t="shared" si="199"/>
        <v/>
      </c>
      <c r="EB91" s="17" t="str">
        <f t="shared" si="188"/>
        <v>B82</v>
      </c>
      <c r="EC91" s="75" t="str">
        <f t="shared" si="189"/>
        <v/>
      </c>
      <c r="ED91" s="4" t="str">
        <f t="shared" si="190"/>
        <v/>
      </c>
      <c r="EE91" s="4" t="str">
        <f t="shared" si="191"/>
        <v/>
      </c>
      <c r="EF91" s="4" t="str">
        <f t="shared" si="192"/>
        <v/>
      </c>
      <c r="EG91" s="4" t="str">
        <f t="shared" si="193"/>
        <v/>
      </c>
      <c r="EH91" s="4" t="str">
        <f t="shared" si="194"/>
        <v/>
      </c>
    </row>
    <row r="92" spans="1:138" ht="26.25" customHeigh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33"/>
      <c r="AI92" s="118"/>
      <c r="AJ92" s="119"/>
      <c r="AK92" s="115"/>
      <c r="AL92" s="73"/>
      <c r="AM92" s="67" t="str" cm="1">
        <f t="array" aca="1" ref="AM92" ca="1">IF(AH91="","",INDIRECT(DB91&amp;CQ92))</f>
        <v/>
      </c>
      <c r="AN92" s="25" t="str">
        <f t="shared" si="195"/>
        <v/>
      </c>
      <c r="AO92" s="25" t="str">
        <f t="shared" si="200"/>
        <v/>
      </c>
      <c r="AP92" s="39" t="str">
        <f t="shared" si="196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8" t="str">
        <f>'Hedge 6 | (D3BF3)2'!B92</f>
        <v/>
      </c>
      <c r="BO92" s="25" t="str">
        <f>'Hedge 6 | (D3BF3)2'!C92</f>
        <v/>
      </c>
      <c r="BP92" s="25" t="str">
        <f>'Hedge 6 | (D3BF3)2'!H92</f>
        <v/>
      </c>
      <c r="BQ92" s="25" t="str">
        <f>'Hedge 6 | (D3BF3)2'!O92</f>
        <v/>
      </c>
      <c r="BR92" s="25" t="str">
        <f>IF(AH92="","",IF('Hedge 6 | (D3BF3)2'!X92="W","Y",IF('Hedge 6 | (D3BF3)2'!X92="L","N","")))</f>
        <v/>
      </c>
      <c r="BS92" s="25" t="str">
        <f>'Hedge 6 | (D3BF3)2'!AM92</f>
        <v/>
      </c>
      <c r="BT92" s="25" t="str">
        <f>'Hedge 6 | (D3BF3)2'!S92</f>
        <v/>
      </c>
      <c r="BU92" s="39" t="str">
        <f>'Hedge 6 | (D3BF3)2'!U92</f>
        <v/>
      </c>
      <c r="BV92" s="55"/>
      <c r="BW92" s="55"/>
      <c r="BX92" s="38" t="str">
        <f>'Hedge 7 | (BM1D)2'!B92</f>
        <v/>
      </c>
      <c r="BY92" s="25" t="str">
        <f>'Hedge 7 | (BM1D)2'!C92</f>
        <v/>
      </c>
      <c r="BZ92" s="25" t="str">
        <f>'Hedge 7 | (BM1D)2'!H92</f>
        <v/>
      </c>
      <c r="CA92" s="25" t="str">
        <f>'Hedge 7 | (BM1D)2'!O92</f>
        <v/>
      </c>
      <c r="CB92" s="25" t="str">
        <f>IF(AH92="","",IF('Hedge 7 | (BM1D)2'!X92="W","Y",IF('Hedge 7 | (BM1D)2'!X92="L","N","")))</f>
        <v/>
      </c>
      <c r="CC92" s="25" t="str">
        <f>'Hedge 7 | (BM1D)2'!AM92</f>
        <v/>
      </c>
      <c r="CD92" s="25" t="str">
        <f>'Hedge 7 | (BM1D)2'!S92</f>
        <v/>
      </c>
      <c r="CE92" s="39" t="str">
        <f>'Hedge 7 | (BM1D)2'!U92</f>
        <v/>
      </c>
      <c r="CF92" s="55"/>
      <c r="CG92" s="55"/>
      <c r="CH92" s="1" t="e">
        <f>IF(AN92="",0,IFERROR(VLOOKUP(AN87&amp;AN88&amp;AN89&amp;AN90&amp;AN91&amp;AN92,General!I:J,2,FALSE),0))+AO91</f>
        <v>#VALUE!</v>
      </c>
      <c r="CP92" s="1" t="str">
        <f t="shared" ca="1" si="243"/>
        <v/>
      </c>
      <c r="CQ92" s="1">
        <v>92</v>
      </c>
      <c r="CR92" s="1" t="str">
        <f>$CP$94</f>
        <v/>
      </c>
      <c r="CS92" s="1" t="str">
        <f>IFERROR(VLOOKUP(CS94,General!R:S,2,FALSE),"")</f>
        <v/>
      </c>
      <c r="CT92" s="1" t="str">
        <f>IFERROR(VLOOKUP(CT94,General!R:S,2,FALSE),"")</f>
        <v/>
      </c>
      <c r="CU92" s="1" t="str">
        <f>IFERROR(VLOOKUP(CU94,General!R:S,2,FALSE),"")</f>
        <v/>
      </c>
      <c r="CV92" s="1" t="str">
        <f>IFERROR(VLOOKUP(CV94,General!R:S,2,FALSE),"")</f>
        <v/>
      </c>
      <c r="CW92" s="1">
        <f t="shared" ref="CW92" ca="1" si="245">COUNTIF(CS93:CV93,MAX(CS93:CV93))</f>
        <v>4</v>
      </c>
      <c r="DB92" s="1" t="str">
        <f ca="1">$CW$89</f>
        <v/>
      </c>
      <c r="DE92" s="1" t="str">
        <f t="shared" si="199"/>
        <v/>
      </c>
      <c r="EB92" s="17" t="str">
        <f t="shared" si="188"/>
        <v>B83</v>
      </c>
      <c r="EC92" s="75" t="str">
        <f t="shared" si="189"/>
        <v/>
      </c>
      <c r="ED92" s="4" t="str">
        <f t="shared" si="190"/>
        <v/>
      </c>
      <c r="EE92" s="4" t="str">
        <f t="shared" si="191"/>
        <v/>
      </c>
      <c r="EF92" s="4" t="str">
        <f t="shared" si="192"/>
        <v/>
      </c>
      <c r="EG92" s="4" t="str">
        <f t="shared" si="193"/>
        <v/>
      </c>
      <c r="EH92" s="4" t="str">
        <f t="shared" si="194"/>
        <v/>
      </c>
    </row>
    <row r="93" spans="1:138" ht="26.25" customHeigh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33"/>
      <c r="AI93" s="118"/>
      <c r="AJ93" s="119"/>
      <c r="AK93" s="115"/>
      <c r="AL93" s="73"/>
      <c r="AM93" s="67" t="str" cm="1">
        <f t="array" aca="1" ref="AM93" ca="1">IF(AH92="","",INDIRECT(DB92&amp;CQ93))</f>
        <v/>
      </c>
      <c r="AN93" s="25" t="str">
        <f t="shared" si="195"/>
        <v/>
      </c>
      <c r="AO93" s="25" t="str">
        <f t="shared" si="200"/>
        <v/>
      </c>
      <c r="AP93" s="39" t="str">
        <f t="shared" si="196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8" t="str">
        <f>'Hedge 6 | (D3BF3)2'!B93</f>
        <v/>
      </c>
      <c r="BO93" s="25" t="str">
        <f>'Hedge 6 | (D3BF3)2'!C93</f>
        <v/>
      </c>
      <c r="BP93" s="25" t="str">
        <f>'Hedge 6 | (D3BF3)2'!H93</f>
        <v/>
      </c>
      <c r="BQ93" s="25" t="str">
        <f>'Hedge 6 | (D3BF3)2'!O93</f>
        <v/>
      </c>
      <c r="BR93" s="25" t="str">
        <f>IF(AH93="","",IF('Hedge 6 | (D3BF3)2'!X93="W","Y",IF('Hedge 6 | (D3BF3)2'!X93="L","N","")))</f>
        <v/>
      </c>
      <c r="BS93" s="25" t="str">
        <f>'Hedge 6 | (D3BF3)2'!AM93</f>
        <v/>
      </c>
      <c r="BT93" s="25" t="str">
        <f>'Hedge 6 | (D3BF3)2'!S93</f>
        <v/>
      </c>
      <c r="BU93" s="39" t="str">
        <f>'Hedge 6 | (D3BF3)2'!U93</f>
        <v/>
      </c>
      <c r="BV93" s="55"/>
      <c r="BW93" s="55"/>
      <c r="BX93" s="38" t="str">
        <f>'Hedge 7 | (BM1D)2'!B93</f>
        <v/>
      </c>
      <c r="BY93" s="25" t="str">
        <f>'Hedge 7 | (BM1D)2'!C93</f>
        <v/>
      </c>
      <c r="BZ93" s="25" t="str">
        <f>'Hedge 7 | (BM1D)2'!H93</f>
        <v/>
      </c>
      <c r="CA93" s="25" t="str">
        <f>'Hedge 7 | (BM1D)2'!O93</f>
        <v/>
      </c>
      <c r="CB93" s="25" t="str">
        <f>IF(AH93="","",IF('Hedge 7 | (BM1D)2'!X93="W","Y",IF('Hedge 7 | (BM1D)2'!X93="L","N","")))</f>
        <v/>
      </c>
      <c r="CC93" s="25" t="str">
        <f>'Hedge 7 | (BM1D)2'!AM93</f>
        <v/>
      </c>
      <c r="CD93" s="25" t="str">
        <f>'Hedge 7 | (BM1D)2'!S93</f>
        <v/>
      </c>
      <c r="CE93" s="39" t="str">
        <f>'Hedge 7 | (BM1D)2'!U93</f>
        <v/>
      </c>
      <c r="CF93" s="55"/>
      <c r="CG93" s="55"/>
      <c r="CH93" s="1" t="e">
        <f>IF(AN93="",0,IFERROR(VLOOKUP(AN88&amp;AN89&amp;AN90&amp;AN91&amp;AN92&amp;AN93,General!I:J,2,FALSE),0))+AO92</f>
        <v>#VALUE!</v>
      </c>
      <c r="CP93" s="1" t="str">
        <f t="shared" ca="1" si="243"/>
        <v/>
      </c>
      <c r="CQ93" s="1">
        <v>93</v>
      </c>
      <c r="CR93" s="1" t="str">
        <f>$CP$94</f>
        <v/>
      </c>
      <c r="CS93" s="1">
        <f ca="1">IF(CS94="",-1,COUNTIF(INDIRECT(CS92&amp;CQ90):INDIRECT(CS92&amp;CQ94),"Y"))</f>
        <v>-1</v>
      </c>
      <c r="CT93" s="1">
        <f ca="1">IF(CT94="",-1,COUNTIF(INDIRECT(CT92&amp;CQ90):INDIRECT(CT92&amp;CQ94),"Y"))</f>
        <v>-1</v>
      </c>
      <c r="CU93" s="1">
        <f ca="1">IF(CU94="",-1,COUNTIF(INDIRECT(CU92&amp;CQ90):INDIRECT(CU92&amp;CQ94),"Y"))</f>
        <v>-1</v>
      </c>
      <c r="CV93" s="1">
        <f ca="1">IF(CV94="",-1,COUNTIF(INDIRECT(CV92&amp;CS90):INDIRECT(CV92&amp;CQ94),"Y"))</f>
        <v>-1</v>
      </c>
      <c r="CW93" s="1" t="str" cm="1">
        <f t="array" aca="1" ref="CW93" ca="1">IFERROR(INDEX($CS$94:$CV$94,_xlfn.AGGREGATE(15,6,COLUMN($CS$94:$CV$94)-COLUMN($CR$94)/($CS$93:$CV$93=MAX($CS$93:$CV$93)),COLUMNS($CS$94:CS94
))),"")</f>
        <v/>
      </c>
      <c r="CX93" s="1" t="str" cm="1">
        <f t="array" aca="1" ref="CX93" ca="1">IFERROR(INDEX($CS$94:$CV$94,_xlfn.AGGREGATE(15,6,COLUMN($CS$94:$CV$94)-COLUMN($CR$94)/($CS$93:$CV$93=MAX($CS$93:$CV$93)),COLUMNS($CS$94:CT94
))),"")</f>
        <v/>
      </c>
      <c r="CY93" s="1" t="str" cm="1">
        <f t="array" aca="1" ref="CY93" ca="1">IFERROR(INDEX($CS$94:$CV$94,_xlfn.AGGREGATE(15,6,COLUMN($CS$94:$CV$94)-COLUMN($CR$94)/($CS$93:$CV$93=MAX($CS$93:$CV$93)),COLUMNS($CS$94:CU94
))),"")</f>
        <v/>
      </c>
      <c r="CZ93" s="1" t="str" cm="1">
        <f t="array" aca="1" ref="CZ93" ca="1">IFERROR(INDEX($CS$94:$CV$94,_xlfn.AGGREGATE(15,6,COLUMN($CS$94:$CV$94)-COLUMN($CR$94)/($CS$93:$CV$93=MAX($CS$93:$CV$93)),COLUMNS($CS$94:CV94
))),"")</f>
        <v/>
      </c>
      <c r="DB93" s="1" t="str">
        <f ca="1">$CW$89</f>
        <v/>
      </c>
      <c r="DE93" s="1" t="str">
        <f t="shared" si="199"/>
        <v/>
      </c>
      <c r="EB93" s="17" t="str">
        <f t="shared" si="188"/>
        <v>B84</v>
      </c>
      <c r="EC93" s="75" t="str">
        <f t="shared" si="189"/>
        <v/>
      </c>
      <c r="ED93" s="4" t="str">
        <f t="shared" si="190"/>
        <v/>
      </c>
      <c r="EE93" s="4" t="str">
        <f t="shared" si="191"/>
        <v/>
      </c>
      <c r="EF93" s="4" t="str">
        <f t="shared" si="192"/>
        <v/>
      </c>
      <c r="EG93" s="4" t="str">
        <f t="shared" si="193"/>
        <v/>
      </c>
      <c r="EH93" s="4" t="str">
        <f t="shared" si="194"/>
        <v/>
      </c>
    </row>
    <row r="94" spans="1:138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34"/>
      <c r="AI94" s="118"/>
      <c r="AJ94" s="119"/>
      <c r="AK94" s="116"/>
      <c r="AL94" s="74"/>
      <c r="AM94" s="70" t="str" cm="1">
        <f t="array" aca="1" ref="AM94" ca="1">IF(AH93="","",INDIRECT(DB93&amp;CQ94))</f>
        <v/>
      </c>
      <c r="AN94" s="41" t="str">
        <f t="shared" si="195"/>
        <v/>
      </c>
      <c r="AO94" s="41" t="str">
        <f t="shared" si="200"/>
        <v/>
      </c>
      <c r="AP94" s="42" t="str">
        <f t="shared" si="196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40" t="str">
        <f>'Hedge 6 | (D3BF3)2'!B94</f>
        <v/>
      </c>
      <c r="BO94" s="41" t="str">
        <f>'Hedge 6 | (D3BF3)2'!C94</f>
        <v/>
      </c>
      <c r="BP94" s="41" t="str">
        <f>'Hedge 6 | (D3BF3)2'!H94</f>
        <v/>
      </c>
      <c r="BQ94" s="41" t="str">
        <f>'Hedge 6 | (D3BF3)2'!O94</f>
        <v/>
      </c>
      <c r="BR94" s="41" t="str">
        <f>IF(AH94="","",IF('Hedge 6 | (D3BF3)2'!X94="W","Y",IF('Hedge 6 | (D3BF3)2'!X94="L","N","")))</f>
        <v/>
      </c>
      <c r="BS94" s="41" t="str">
        <f>'Hedge 6 | (D3BF3)2'!AM94</f>
        <v/>
      </c>
      <c r="BT94" s="41" t="str">
        <f>'Hedge 6 | (D3BF3)2'!S94</f>
        <v/>
      </c>
      <c r="BU94" s="42" t="str">
        <f>'Hedge 6 | (D3BF3)2'!U94</f>
        <v/>
      </c>
      <c r="BV94" s="55"/>
      <c r="BW94" s="55"/>
      <c r="BX94" s="40" t="str">
        <f>'Hedge 7 | (BM1D)2'!B94</f>
        <v/>
      </c>
      <c r="BY94" s="41" t="str">
        <f>'Hedge 7 | (BM1D)2'!C94</f>
        <v/>
      </c>
      <c r="BZ94" s="41" t="str">
        <f>'Hedge 7 | (BM1D)2'!H94</f>
        <v/>
      </c>
      <c r="CA94" s="41" t="str">
        <f>'Hedge 7 | (BM1D)2'!O94</f>
        <v/>
      </c>
      <c r="CB94" s="41" t="str">
        <f>IF(AH94="","",IF('Hedge 7 | (BM1D)2'!X94="W","Y",IF('Hedge 7 | (BM1D)2'!X94="L","N","")))</f>
        <v/>
      </c>
      <c r="CC94" s="41" t="str">
        <f>'Hedge 7 | (BM1D)2'!AM94</f>
        <v/>
      </c>
      <c r="CD94" s="41" t="str">
        <f>'Hedge 7 | (BM1D)2'!S94</f>
        <v/>
      </c>
      <c r="CE94" s="42" t="str">
        <f>'Hedge 7 | (BM1D)2'!U94</f>
        <v/>
      </c>
      <c r="CF94" s="55"/>
      <c r="CG94" s="55"/>
      <c r="CH94" s="1" t="e">
        <f>IF(AN94="",0,IFERROR(VLOOKUP(AN89&amp;AN90&amp;AN91&amp;AN92&amp;AN93&amp;AN94,General!I:J,2,FALSE),0))+AO93</f>
        <v>#VALUE!</v>
      </c>
      <c r="CI94" s="1" t="str">
        <f t="shared" ref="CI94" si="246">I94</f>
        <v/>
      </c>
      <c r="CJ94" s="1" t="str">
        <f t="shared" ref="CJ94" si="247">S94</f>
        <v/>
      </c>
      <c r="CK94" s="1" t="str">
        <f t="shared" ref="CK94" si="248">AC94</f>
        <v/>
      </c>
      <c r="CL94" s="1" t="str">
        <f t="shared" ref="CL94" si="249">BA94</f>
        <v/>
      </c>
      <c r="CM94" s="1" t="str">
        <f t="shared" ref="CM94" si="250">BK94</f>
        <v/>
      </c>
      <c r="CN94" s="1" t="str">
        <f t="shared" ref="CN94" si="251">BU94</f>
        <v/>
      </c>
      <c r="CO94" s="1" t="str">
        <f t="shared" ref="CO94" si="252">CE94</f>
        <v/>
      </c>
      <c r="CP94" s="1" t="str">
        <f t="shared" ref="CP94" si="253">IF(AH94="","",INDEX($CI$4:$CO$4,MATCH(MAX(CI94:CO94),CI94:CO94,0)))</f>
        <v/>
      </c>
      <c r="CQ94" s="1">
        <v>94</v>
      </c>
      <c r="CR94" s="1" t="str">
        <f>$CP$94</f>
        <v/>
      </c>
      <c r="CS94" s="1" t="str" cm="1">
        <f t="array" ref="CS94">IFERROR(INDEX($CI$4:$CO$4,_xlfn.AGGREGATE(15,6,COLUMN($CI$4:$CO$4)-COLUMN($CH$1)/($CI$94:$CO$94=MAX($CI$94:$CO$94)),COLUMNS($CI$4:CI4))),"")</f>
        <v/>
      </c>
      <c r="CT94" s="1" t="str" cm="1">
        <f t="array" ref="CT94">IFERROR(INDEX($CI$4:$CO$4,_xlfn.AGGREGATE(15,6,COLUMN($CI$4:$CO$4)-COLUMN($CH$1)/($CI$94:$CO$94=MAX($CI$94:$CO$94)),COLUMNS($CI$4:CJ4))),"")</f>
        <v/>
      </c>
      <c r="CU94" s="1" t="str" cm="1">
        <f t="array" ref="CU94">IFERROR(INDEX($CI$4:$CO$4,_xlfn.AGGREGATE(15,6,COLUMN($CI$4:$CO$4)-COLUMN($CH$1)/($CI$94:$CO$94=MAX($CI$94:$CO$94)),COLUMNS($CI$4:CK4))),"")</f>
        <v/>
      </c>
      <c r="CV94" s="1" t="str" cm="1">
        <f t="array" ref="CV94">IFERROR(INDEX($CI$4:$CO$4,_xlfn.AGGREGATE(15,6,COLUMN($CI$4:$CO$4)-COLUMN($CH$1)/($CI$94:$CO$94=MAX($CI$94:$CO$94)),COLUMNS($CI$4:CL4))),"")</f>
        <v/>
      </c>
      <c r="CW94" s="66" t="str">
        <f t="shared" ref="CW94" ca="1" si="254">IF(CX93="",CW93,CW90)</f>
        <v/>
      </c>
      <c r="DA94" s="1" t="str">
        <f ca="1">IF(CW91&gt;1,"R","N")</f>
        <v>N</v>
      </c>
      <c r="DB94" s="1" t="str">
        <f ca="1">CW94</f>
        <v/>
      </c>
      <c r="DE94" s="1" t="str">
        <f t="shared" si="199"/>
        <v/>
      </c>
      <c r="EB94" s="17" t="str">
        <f t="shared" si="188"/>
        <v>B85</v>
      </c>
      <c r="EC94" s="75" t="str">
        <f t="shared" si="189"/>
        <v/>
      </c>
      <c r="ED94" s="4" t="str">
        <f t="shared" si="190"/>
        <v/>
      </c>
      <c r="EE94" s="4" t="str">
        <f t="shared" si="191"/>
        <v/>
      </c>
      <c r="EF94" s="4" t="str">
        <f t="shared" si="192"/>
        <v/>
      </c>
      <c r="EG94" s="4" t="str">
        <f t="shared" si="193"/>
        <v/>
      </c>
      <c r="EH94" s="4" t="str">
        <f t="shared" si="194"/>
        <v/>
      </c>
    </row>
    <row r="95" spans="1:138" ht="26.25" customHeigh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32"/>
      <c r="AI95" s="118"/>
      <c r="AJ95" s="119"/>
      <c r="AK95" s="127" t="str">
        <f>IF(AH94="","",IF(DA94="R","R",""))</f>
        <v/>
      </c>
      <c r="AL95" s="68" t="str">
        <f>IF(AH94="","",VLOOKUP(DB95,General!U:V,2,FALSE))</f>
        <v/>
      </c>
      <c r="AM95" s="69" t="str" cm="1">
        <f t="array" aca="1" ref="AM95" ca="1">IF(AH94="","",INDIRECT(DB94&amp;CQ95))</f>
        <v/>
      </c>
      <c r="AN95" s="36" t="str">
        <f t="shared" si="195"/>
        <v/>
      </c>
      <c r="AO95" s="36" t="str">
        <f t="shared" si="200"/>
        <v/>
      </c>
      <c r="AP95" s="37" t="str">
        <f t="shared" si="196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35" t="str">
        <f>'Hedge 7 | (BM1D)2'!B95</f>
        <v/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/>
      </c>
      <c r="CC95" s="36" t="str">
        <f>'Hedge 7 | (BM1D)2'!AM95</f>
        <v/>
      </c>
      <c r="CD95" s="36" t="str">
        <f>'Hedge 7 | (BM1D)2'!S95</f>
        <v/>
      </c>
      <c r="CE95" s="37" t="str">
        <f>'Hedge 7 | (BM1D)2'!U95</f>
        <v/>
      </c>
      <c r="CF95" s="55"/>
      <c r="CG95" s="55"/>
      <c r="CH95" s="1" t="e">
        <f>IF(AN95="",0,IFERROR(VLOOKUP(AN90&amp;AN91&amp;AN92&amp;AN93&amp;AN94&amp;AN95,General!I:J,2,FALSE),0))+AO94</f>
        <v>#VALUE!</v>
      </c>
      <c r="CP95" s="1" t="str">
        <f t="shared" ref="CP95" ca="1" si="255">CW94</f>
        <v/>
      </c>
      <c r="CQ95" s="1">
        <v>95</v>
      </c>
      <c r="CR95" s="1" t="str">
        <f>$CP$99</f>
        <v/>
      </c>
      <c r="CW95" s="1" t="str">
        <f t="shared" ref="CW95" ca="1" si="256">IF(CW96=1,CW98,IF(CW96=2,IF(CX98="",CW98,CX98),IF(CW96=3,IF(AND(CX98="",CY98=""),CW98,IF(CY98="",CX98,CY98)),IF(AND(CX98="",CY98="",CZ98=""),CW98,IF(AND(CY98="",CZ98=""),CX98,IF(CZ98="",CY98,CZ98))))))</f>
        <v/>
      </c>
      <c r="DB95" s="1" t="str">
        <f ca="1">$CW$94</f>
        <v/>
      </c>
      <c r="DE95" s="1" t="str">
        <f t="shared" si="199"/>
        <v/>
      </c>
      <c r="EB95" s="17" t="str">
        <f t="shared" si="188"/>
        <v>B86</v>
      </c>
      <c r="EC95" s="75" t="str">
        <f t="shared" si="189"/>
        <v/>
      </c>
      <c r="ED95" s="4" t="str">
        <f t="shared" si="190"/>
        <v/>
      </c>
      <c r="EE95" s="4" t="str">
        <f t="shared" si="191"/>
        <v/>
      </c>
      <c r="EF95" s="4" t="str">
        <f t="shared" si="192"/>
        <v/>
      </c>
      <c r="EG95" s="4" t="str">
        <f t="shared" si="193"/>
        <v/>
      </c>
      <c r="EH95" s="4" t="str">
        <f t="shared" si="194"/>
        <v/>
      </c>
    </row>
    <row r="96" spans="1:138" ht="26.25" customHeigh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33"/>
      <c r="AI96" s="118"/>
      <c r="AJ96" s="119"/>
      <c r="AK96" s="115"/>
      <c r="AL96" s="73"/>
      <c r="AM96" s="67" t="str" cm="1">
        <f t="array" aca="1" ref="AM96" ca="1">IF(AH95="","",INDIRECT(DB95&amp;CQ96))</f>
        <v/>
      </c>
      <c r="AN96" s="25" t="str">
        <f t="shared" si="195"/>
        <v/>
      </c>
      <c r="AO96" s="25" t="str">
        <f t="shared" si="200"/>
        <v/>
      </c>
      <c r="AP96" s="39" t="str">
        <f t="shared" si="196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8" t="str">
        <f>'Hedge 6 | (D3BF3)2'!B96</f>
        <v/>
      </c>
      <c r="BO96" s="25" t="str">
        <f>'Hedge 6 | (D3BF3)2'!C96</f>
        <v/>
      </c>
      <c r="BP96" s="25" t="str">
        <f>'Hedge 6 | (D3BF3)2'!H96</f>
        <v/>
      </c>
      <c r="BQ96" s="25" t="str">
        <f>'Hedge 6 | (D3BF3)2'!O96</f>
        <v/>
      </c>
      <c r="BR96" s="25" t="str">
        <f>IF(AH96="","",IF('Hedge 6 | (D3BF3)2'!X96="W","Y",IF('Hedge 6 | (D3BF3)2'!X96="L","N","")))</f>
        <v/>
      </c>
      <c r="BS96" s="25" t="str">
        <f>'Hedge 6 | (D3BF3)2'!AM96</f>
        <v/>
      </c>
      <c r="BT96" s="25" t="str">
        <f>'Hedge 6 | (D3BF3)2'!S96</f>
        <v/>
      </c>
      <c r="BU96" s="39" t="str">
        <f>'Hedge 6 | (D3BF3)2'!U96</f>
        <v/>
      </c>
      <c r="BV96" s="55"/>
      <c r="BW96" s="55"/>
      <c r="BX96" s="38" t="str">
        <f>'Hedge 7 | (BM1D)2'!B96</f>
        <v/>
      </c>
      <c r="BY96" s="25" t="str">
        <f>'Hedge 7 | (BM1D)2'!C96</f>
        <v/>
      </c>
      <c r="BZ96" s="25" t="str">
        <f>'Hedge 7 | (BM1D)2'!H96</f>
        <v/>
      </c>
      <c r="CA96" s="25" t="str">
        <f>'Hedge 7 | (BM1D)2'!O96</f>
        <v/>
      </c>
      <c r="CB96" s="25" t="str">
        <f>IF(AH96="","",IF('Hedge 7 | (BM1D)2'!X96="W","Y",IF('Hedge 7 | (BM1D)2'!X96="L","N","")))</f>
        <v/>
      </c>
      <c r="CC96" s="25" t="str">
        <f>'Hedge 7 | (BM1D)2'!AM96</f>
        <v/>
      </c>
      <c r="CD96" s="25" t="str">
        <f>'Hedge 7 | (BM1D)2'!S96</f>
        <v/>
      </c>
      <c r="CE96" s="39" t="str">
        <f>'Hedge 7 | (BM1D)2'!U96</f>
        <v/>
      </c>
      <c r="CF96" s="55"/>
      <c r="CG96" s="55"/>
      <c r="CH96" s="1" t="e">
        <f>IF(AN96="",0,IFERROR(VLOOKUP(AN91&amp;AN92&amp;AN93&amp;AN94&amp;AN95&amp;AN96,General!I:J,2,FALSE),0))+AO95</f>
        <v>#VALUE!</v>
      </c>
      <c r="CP96" s="1" t="str">
        <f t="shared" ref="CP96:CP98" ca="1" si="257">CP95</f>
        <v/>
      </c>
      <c r="CQ96" s="1">
        <v>96</v>
      </c>
      <c r="CR96" s="1" t="str">
        <f>$CP$99</f>
        <v/>
      </c>
      <c r="CW96" s="1">
        <f t="shared" ref="CW96" ca="1" si="258">IF(CW97=1,1,DC96)</f>
        <v>2</v>
      </c>
      <c r="DB96" s="1" t="str">
        <f ca="1">$CW$94</f>
        <v/>
      </c>
      <c r="DC96" s="1">
        <f>IF(DC91=4,1,DC91+1)</f>
        <v>2</v>
      </c>
      <c r="DE96" s="1" t="str">
        <f t="shared" si="199"/>
        <v/>
      </c>
      <c r="EB96" s="17" t="str">
        <f t="shared" si="188"/>
        <v>B87</v>
      </c>
      <c r="EC96" s="75" t="str">
        <f t="shared" si="189"/>
        <v/>
      </c>
      <c r="ED96" s="4" t="str">
        <f t="shared" si="190"/>
        <v/>
      </c>
      <c r="EE96" s="4" t="str">
        <f t="shared" si="191"/>
        <v/>
      </c>
      <c r="EF96" s="4" t="str">
        <f t="shared" si="192"/>
        <v/>
      </c>
      <c r="EG96" s="4" t="str">
        <f t="shared" si="193"/>
        <v/>
      </c>
      <c r="EH96" s="4" t="str">
        <f t="shared" si="194"/>
        <v/>
      </c>
    </row>
    <row r="97" spans="1:138" ht="26.25" customHeigh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33"/>
      <c r="AI97" s="118"/>
      <c r="AJ97" s="119"/>
      <c r="AK97" s="115"/>
      <c r="AL97" s="73"/>
      <c r="AM97" s="67" t="str" cm="1">
        <f t="array" aca="1" ref="AM97" ca="1">IF(AH96="","",INDIRECT(DB96&amp;CQ97))</f>
        <v/>
      </c>
      <c r="AN97" s="25" t="str">
        <f t="shared" si="195"/>
        <v/>
      </c>
      <c r="AO97" s="25" t="str">
        <f t="shared" si="200"/>
        <v/>
      </c>
      <c r="AP97" s="39" t="str">
        <f t="shared" si="196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8" t="str">
        <f>'Hedge 6 | (D3BF3)2'!B97</f>
        <v/>
      </c>
      <c r="BO97" s="25" t="str">
        <f>'Hedge 6 | (D3BF3)2'!C97</f>
        <v/>
      </c>
      <c r="BP97" s="25" t="str">
        <f>'Hedge 6 | (D3BF3)2'!H97</f>
        <v/>
      </c>
      <c r="BQ97" s="25" t="str">
        <f>'Hedge 6 | (D3BF3)2'!O97</f>
        <v/>
      </c>
      <c r="BR97" s="25" t="str">
        <f>IF(AH97="","",IF('Hedge 6 | (D3BF3)2'!X97="W","Y",IF('Hedge 6 | (D3BF3)2'!X97="L","N","")))</f>
        <v/>
      </c>
      <c r="BS97" s="25" t="str">
        <f>'Hedge 6 | (D3BF3)2'!AM97</f>
        <v/>
      </c>
      <c r="BT97" s="25" t="str">
        <f>'Hedge 6 | (D3BF3)2'!S97</f>
        <v/>
      </c>
      <c r="BU97" s="39" t="str">
        <f>'Hedge 6 | (D3BF3)2'!U97</f>
        <v/>
      </c>
      <c r="BV97" s="55"/>
      <c r="BW97" s="55"/>
      <c r="BX97" s="38" t="str">
        <f>'Hedge 7 | (BM1D)2'!B97</f>
        <v/>
      </c>
      <c r="BY97" s="25" t="str">
        <f>'Hedge 7 | (BM1D)2'!C97</f>
        <v/>
      </c>
      <c r="BZ97" s="25" t="str">
        <f>'Hedge 7 | (BM1D)2'!H97</f>
        <v/>
      </c>
      <c r="CA97" s="25" t="str">
        <f>'Hedge 7 | (BM1D)2'!O97</f>
        <v/>
      </c>
      <c r="CB97" s="25" t="str">
        <f>IF(AH97="","",IF('Hedge 7 | (BM1D)2'!X97="W","Y",IF('Hedge 7 | (BM1D)2'!X97="L","N","")))</f>
        <v/>
      </c>
      <c r="CC97" s="25" t="str">
        <f>'Hedge 7 | (BM1D)2'!AM97</f>
        <v/>
      </c>
      <c r="CD97" s="25" t="str">
        <f>'Hedge 7 | (BM1D)2'!S97</f>
        <v/>
      </c>
      <c r="CE97" s="39" t="str">
        <f>'Hedge 7 | (BM1D)2'!U97</f>
        <v/>
      </c>
      <c r="CF97" s="55"/>
      <c r="CG97" s="55"/>
      <c r="CH97" s="1" t="e">
        <f>IF(AN97="",0,IFERROR(VLOOKUP(AN92&amp;AN93&amp;AN94&amp;AN95&amp;AN96&amp;AN97,General!I:J,2,FALSE),0))+AO96</f>
        <v>#VALUE!</v>
      </c>
      <c r="CP97" s="1" t="str">
        <f t="shared" ca="1" si="257"/>
        <v/>
      </c>
      <c r="CQ97" s="1">
        <v>97</v>
      </c>
      <c r="CR97" s="1" t="str">
        <f>$CP$99</f>
        <v/>
      </c>
      <c r="CS97" s="1" t="str">
        <f>IFERROR(VLOOKUP(CS99,General!R:S,2,FALSE),"")</f>
        <v/>
      </c>
      <c r="CT97" s="1" t="str">
        <f>IFERROR(VLOOKUP(CT99,General!R:S,2,FALSE),"")</f>
        <v/>
      </c>
      <c r="CU97" s="1" t="str">
        <f>IFERROR(VLOOKUP(CU99,General!R:S,2,FALSE),"")</f>
        <v/>
      </c>
      <c r="CV97" s="1" t="str">
        <f>IFERROR(VLOOKUP(CV99,General!R:S,2,FALSE),"")</f>
        <v/>
      </c>
      <c r="CW97" s="1">
        <f t="shared" ref="CW97" ca="1" si="259">COUNTIF(CS98:CV98,MAX(CS98:CV98))</f>
        <v>4</v>
      </c>
      <c r="DB97" s="1" t="str">
        <f ca="1">$CW$94</f>
        <v/>
      </c>
      <c r="DE97" s="1" t="str">
        <f t="shared" si="199"/>
        <v/>
      </c>
      <c r="EB97" s="17" t="str">
        <f t="shared" si="188"/>
        <v>B88</v>
      </c>
      <c r="EC97" s="75" t="str">
        <f t="shared" si="189"/>
        <v/>
      </c>
      <c r="ED97" s="4" t="str">
        <f t="shared" si="190"/>
        <v/>
      </c>
      <c r="EE97" s="4" t="str">
        <f t="shared" si="191"/>
        <v/>
      </c>
      <c r="EF97" s="4" t="str">
        <f t="shared" si="192"/>
        <v/>
      </c>
      <c r="EG97" s="4" t="str">
        <f t="shared" si="193"/>
        <v/>
      </c>
      <c r="EH97" s="4" t="str">
        <f t="shared" si="194"/>
        <v/>
      </c>
    </row>
    <row r="98" spans="1:138" ht="26.25" customHeigh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33"/>
      <c r="AI98" s="118"/>
      <c r="AJ98" s="119"/>
      <c r="AK98" s="115"/>
      <c r="AL98" s="73"/>
      <c r="AM98" s="67" t="str" cm="1">
        <f t="array" aca="1" ref="AM98" ca="1">IF(AH97="","",INDIRECT(DB97&amp;CQ98))</f>
        <v/>
      </c>
      <c r="AN98" s="25" t="str">
        <f t="shared" si="195"/>
        <v/>
      </c>
      <c r="AO98" s="25" t="str">
        <f t="shared" si="200"/>
        <v/>
      </c>
      <c r="AP98" s="39" t="str">
        <f t="shared" si="196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8" t="str">
        <f>'Hedge 6 | (D3BF3)2'!B98</f>
        <v/>
      </c>
      <c r="BO98" s="25" t="str">
        <f>'Hedge 6 | (D3BF3)2'!C98</f>
        <v/>
      </c>
      <c r="BP98" s="25" t="str">
        <f>'Hedge 6 | (D3BF3)2'!H98</f>
        <v/>
      </c>
      <c r="BQ98" s="25" t="str">
        <f>'Hedge 6 | (D3BF3)2'!O98</f>
        <v/>
      </c>
      <c r="BR98" s="25" t="str">
        <f>IF(AH98="","",IF('Hedge 6 | (D3BF3)2'!X98="W","Y",IF('Hedge 6 | (D3BF3)2'!X98="L","N","")))</f>
        <v/>
      </c>
      <c r="BS98" s="25" t="str">
        <f>'Hedge 6 | (D3BF3)2'!AM98</f>
        <v/>
      </c>
      <c r="BT98" s="25" t="str">
        <f>'Hedge 6 | (D3BF3)2'!S98</f>
        <v/>
      </c>
      <c r="BU98" s="39" t="str">
        <f>'Hedge 6 | (D3BF3)2'!U98</f>
        <v/>
      </c>
      <c r="BV98" s="55"/>
      <c r="BW98" s="55"/>
      <c r="BX98" s="38" t="str">
        <f>'Hedge 7 | (BM1D)2'!B98</f>
        <v/>
      </c>
      <c r="BY98" s="25" t="str">
        <f>'Hedge 7 | (BM1D)2'!C98</f>
        <v/>
      </c>
      <c r="BZ98" s="25" t="str">
        <f>'Hedge 7 | (BM1D)2'!H98</f>
        <v/>
      </c>
      <c r="CA98" s="25" t="str">
        <f>'Hedge 7 | (BM1D)2'!O98</f>
        <v/>
      </c>
      <c r="CB98" s="25" t="str">
        <f>IF(AH98="","",IF('Hedge 7 | (BM1D)2'!X98="W","Y",IF('Hedge 7 | (BM1D)2'!X98="L","N","")))</f>
        <v/>
      </c>
      <c r="CC98" s="25" t="str">
        <f>'Hedge 7 | (BM1D)2'!AM98</f>
        <v/>
      </c>
      <c r="CD98" s="25" t="str">
        <f>'Hedge 7 | (BM1D)2'!S98</f>
        <v/>
      </c>
      <c r="CE98" s="39" t="str">
        <f>'Hedge 7 | (BM1D)2'!U98</f>
        <v/>
      </c>
      <c r="CF98" s="55"/>
      <c r="CG98" s="55"/>
      <c r="CH98" s="1" t="e">
        <f>IF(AN98="",0,IFERROR(VLOOKUP(AN93&amp;AN94&amp;AN95&amp;AN96&amp;AN97&amp;AN98,General!I:J,2,FALSE),0))+AO97</f>
        <v>#VALUE!</v>
      </c>
      <c r="CP98" s="1" t="str">
        <f t="shared" ca="1" si="257"/>
        <v/>
      </c>
      <c r="CQ98" s="1">
        <v>98</v>
      </c>
      <c r="CR98" s="1" t="str">
        <f>$CP$99</f>
        <v/>
      </c>
      <c r="CS98" s="1">
        <f ca="1">IF(CS99="",-1,COUNTIF(INDIRECT(CS97&amp;CQ95):INDIRECT(CS97&amp;CQ99),"Y"))</f>
        <v>-1</v>
      </c>
      <c r="CT98" s="1">
        <f ca="1">IF(CT99="",-1,COUNTIF(INDIRECT(CT97&amp;CQ95):INDIRECT(CT97&amp;CQ99),"Y"))</f>
        <v>-1</v>
      </c>
      <c r="CU98" s="1">
        <f ca="1">IF(CU99="",-1,COUNTIF(INDIRECT(CU97&amp;CQ95):INDIRECT(CU97&amp;CQ99),"Y"))</f>
        <v>-1</v>
      </c>
      <c r="CV98" s="1">
        <f ca="1">IF(CV99="",-1,COUNTIF(INDIRECT(CV97&amp;CS95):INDIRECT(CV97&amp;CQ99),"Y"))</f>
        <v>-1</v>
      </c>
      <c r="CW98" s="1" t="str" cm="1">
        <f t="array" aca="1" ref="CW98" ca="1">IFERROR(INDEX($CS$99:$CV$99,_xlfn.AGGREGATE(15,6,COLUMN($CS$99:$CV$99)-COLUMN($CR$99)/($CS$98:$CV$98=MAX($CS$98:$CV$98)),COLUMNS($CS$99:CS99
))),"")</f>
        <v/>
      </c>
      <c r="CX98" s="1" t="str" cm="1">
        <f t="array" aca="1" ref="CX98" ca="1">IFERROR(INDEX($CS$99:$CV$99,_xlfn.AGGREGATE(15,6,COLUMN($CS$99:$CV$99)-COLUMN($CR$99)/($CS$98:$CV$98=MAX($CS$98:$CV$98)),COLUMNS($CS$99:CT99
))),"")</f>
        <v/>
      </c>
      <c r="CY98" s="1" t="str" cm="1">
        <f t="array" aca="1" ref="CY98" ca="1">IFERROR(INDEX($CS$99:$CV$99,_xlfn.AGGREGATE(15,6,COLUMN($CS$99:$CV$99)-COLUMN($CR$99)/($CS$98:$CV$98=MAX($CS$98:$CV$98)),COLUMNS($CS$99:CU99
))),"")</f>
        <v/>
      </c>
      <c r="CZ98" s="1" t="str" cm="1">
        <f t="array" aca="1" ref="CZ98" ca="1">IFERROR(INDEX($CS$99:$CV$99,_xlfn.AGGREGATE(15,6,COLUMN($CS$99:$CV$99)-COLUMN($CR$99)/($CS$98:$CV$98=MAX($CS$98:$CV$98)),COLUMNS($CS$99:CV99
))),"")</f>
        <v/>
      </c>
      <c r="DB98" s="1" t="str">
        <f ca="1">$CW$94</f>
        <v/>
      </c>
      <c r="DE98" s="1" t="str">
        <f t="shared" si="199"/>
        <v/>
      </c>
      <c r="EB98" s="17" t="str">
        <f t="shared" si="188"/>
        <v>B89</v>
      </c>
      <c r="EC98" s="75" t="str">
        <f t="shared" si="189"/>
        <v/>
      </c>
      <c r="ED98" s="4" t="str">
        <f t="shared" si="190"/>
        <v/>
      </c>
      <c r="EE98" s="4" t="str">
        <f t="shared" si="191"/>
        <v/>
      </c>
      <c r="EF98" s="4" t="str">
        <f t="shared" si="192"/>
        <v/>
      </c>
      <c r="EG98" s="4" t="str">
        <f t="shared" si="193"/>
        <v/>
      </c>
      <c r="EH98" s="4" t="str">
        <f t="shared" si="194"/>
        <v/>
      </c>
    </row>
    <row r="99" spans="1:138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34"/>
      <c r="AI99" s="118"/>
      <c r="AJ99" s="119"/>
      <c r="AK99" s="116"/>
      <c r="AL99" s="74"/>
      <c r="AM99" s="70" t="str" cm="1">
        <f t="array" aca="1" ref="AM99" ca="1">IF(AH98="","",INDIRECT(DB98&amp;CQ99))</f>
        <v/>
      </c>
      <c r="AN99" s="41" t="str">
        <f t="shared" si="195"/>
        <v/>
      </c>
      <c r="AO99" s="41" t="str">
        <f t="shared" si="200"/>
        <v/>
      </c>
      <c r="AP99" s="42" t="str">
        <f t="shared" si="196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40" t="str">
        <f>'Hedge 6 | (D3BF3)2'!B99</f>
        <v/>
      </c>
      <c r="BO99" s="41" t="str">
        <f>'Hedge 6 | (D3BF3)2'!C99</f>
        <v/>
      </c>
      <c r="BP99" s="41" t="str">
        <f>'Hedge 6 | (D3BF3)2'!H99</f>
        <v/>
      </c>
      <c r="BQ99" s="41" t="str">
        <f>'Hedge 6 | (D3BF3)2'!O99</f>
        <v/>
      </c>
      <c r="BR99" s="41" t="str">
        <f>IF(AH99="","",IF('Hedge 6 | (D3BF3)2'!X99="W","Y",IF('Hedge 6 | (D3BF3)2'!X99="L","N","")))</f>
        <v/>
      </c>
      <c r="BS99" s="41" t="str">
        <f>'Hedge 6 | (D3BF3)2'!AM99</f>
        <v/>
      </c>
      <c r="BT99" s="41" t="str">
        <f>'Hedge 6 | (D3BF3)2'!S99</f>
        <v/>
      </c>
      <c r="BU99" s="42" t="str">
        <f>'Hedge 6 | (D3BF3)2'!U99</f>
        <v/>
      </c>
      <c r="BV99" s="55"/>
      <c r="BW99" s="55"/>
      <c r="BX99" s="40" t="str">
        <f>'Hedge 7 | (BM1D)2'!B99</f>
        <v/>
      </c>
      <c r="BY99" s="41" t="str">
        <f>'Hedge 7 | (BM1D)2'!C99</f>
        <v/>
      </c>
      <c r="BZ99" s="41" t="str">
        <f>'Hedge 7 | (BM1D)2'!H99</f>
        <v/>
      </c>
      <c r="CA99" s="41" t="str">
        <f>'Hedge 7 | (BM1D)2'!O99</f>
        <v/>
      </c>
      <c r="CB99" s="41" t="str">
        <f>IF(AH99="","",IF('Hedge 7 | (BM1D)2'!X99="W","Y",IF('Hedge 7 | (BM1D)2'!X99="L","N","")))</f>
        <v/>
      </c>
      <c r="CC99" s="41" t="str">
        <f>'Hedge 7 | (BM1D)2'!AM99</f>
        <v/>
      </c>
      <c r="CD99" s="41" t="str">
        <f>'Hedge 7 | (BM1D)2'!S99</f>
        <v/>
      </c>
      <c r="CE99" s="42" t="str">
        <f>'Hedge 7 | (BM1D)2'!U99</f>
        <v/>
      </c>
      <c r="CF99" s="55"/>
      <c r="CG99" s="55"/>
      <c r="CH99" s="1" t="e">
        <f>IF(AN99="",0,IFERROR(VLOOKUP(AN94&amp;AN95&amp;AN96&amp;AN97&amp;AN98&amp;AN99,General!I:J,2,FALSE),0))+AO98</f>
        <v>#VALUE!</v>
      </c>
      <c r="CI99" s="1" t="str">
        <f t="shared" ref="CI99" si="260">I99</f>
        <v/>
      </c>
      <c r="CJ99" s="1" t="str">
        <f t="shared" ref="CJ99" si="261">S99</f>
        <v/>
      </c>
      <c r="CK99" s="1" t="str">
        <f t="shared" ref="CK99" si="262">AC99</f>
        <v/>
      </c>
      <c r="CL99" s="1" t="str">
        <f t="shared" ref="CL99" si="263">BA99</f>
        <v/>
      </c>
      <c r="CM99" s="1" t="str">
        <f t="shared" ref="CM99" si="264">BK99</f>
        <v/>
      </c>
      <c r="CN99" s="1" t="str">
        <f t="shared" ref="CN99" si="265">BU99</f>
        <v/>
      </c>
      <c r="CO99" s="1" t="str">
        <f t="shared" ref="CO99" si="266">CE99</f>
        <v/>
      </c>
      <c r="CP99" s="1" t="str">
        <f t="shared" ref="CP99" si="267">IF(AH99="","",INDEX($CI$4:$CO$4,MATCH(MAX(CI99:CO99),CI99:CO99,0)))</f>
        <v/>
      </c>
      <c r="CQ99" s="1">
        <v>99</v>
      </c>
      <c r="CR99" s="1" t="str">
        <f>$CP$99</f>
        <v/>
      </c>
      <c r="CS99" s="1" t="str" cm="1">
        <f t="array" ref="CS99">IFERROR(INDEX($CI$4:$CO$4,_xlfn.AGGREGATE(15,6,COLUMN($CI$4:$CO$4)-COLUMN($CH$1)/($CI$99:$CO$99=MAX($CI$99:$CO$99)),COLUMNS($CI$4:CI4))),"")</f>
        <v/>
      </c>
      <c r="CT99" s="1" t="str" cm="1">
        <f t="array" ref="CT99">IFERROR(INDEX($CI$4:$CO$4,_xlfn.AGGREGATE(15,6,COLUMN($CI$4:$CO$4)-COLUMN($CH$1)/($CI$99:$CO$99=MAX($CI$99:$CO$99)),COLUMNS($CI$4:CJ4))),"")</f>
        <v/>
      </c>
      <c r="CU99" s="1" t="str" cm="1">
        <f t="array" ref="CU99">IFERROR(INDEX($CI$4:$CO$4,_xlfn.AGGREGATE(15,6,COLUMN($CI$4:$CO$4)-COLUMN($CH$1)/($CI$99:$CO$99=MAX($CI$99:$CO$99)),COLUMNS($CI$4:CK4))),"")</f>
        <v/>
      </c>
      <c r="CV99" s="1" t="str" cm="1">
        <f t="array" ref="CV99">IFERROR(INDEX($CI$4:$CO$4,_xlfn.AGGREGATE(15,6,COLUMN($CI$4:$CO$4)-COLUMN($CH$1)/($CI$99:$CO$99=MAX($CI$99:$CO$99)),COLUMNS($CI$4:CL4))),"")</f>
        <v/>
      </c>
      <c r="CW99" s="66" t="str">
        <f t="shared" ref="CW99" ca="1" si="268">IF(CX98="",CW98,CW95)</f>
        <v/>
      </c>
      <c r="DA99" s="1" t="str">
        <f ca="1">IF(CW96&gt;1,"R","N")</f>
        <v>R</v>
      </c>
      <c r="DB99" s="1" t="str">
        <f ca="1">CW99</f>
        <v/>
      </c>
      <c r="DE99" s="1" t="str">
        <f t="shared" si="199"/>
        <v/>
      </c>
      <c r="EB99" s="17" t="str">
        <f t="shared" si="188"/>
        <v>B90</v>
      </c>
      <c r="EC99" s="75" t="str">
        <f t="shared" si="189"/>
        <v/>
      </c>
      <c r="ED99" s="4" t="str">
        <f t="shared" si="190"/>
        <v/>
      </c>
      <c r="EE99" s="4" t="str">
        <f t="shared" si="191"/>
        <v/>
      </c>
      <c r="EF99" s="4" t="str">
        <f t="shared" si="192"/>
        <v/>
      </c>
      <c r="EG99" s="4" t="str">
        <f t="shared" si="193"/>
        <v/>
      </c>
      <c r="EH99" s="4" t="str">
        <f t="shared" si="194"/>
        <v/>
      </c>
    </row>
    <row r="100" spans="1:138" ht="26.25" customHeigh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32"/>
      <c r="AI100" s="118"/>
      <c r="AJ100" s="119"/>
      <c r="AK100" s="127" t="str">
        <f>IF(AH99="","",IF(DA99="R","R",""))</f>
        <v/>
      </c>
      <c r="AL100" s="68" t="str">
        <f>IF(AH99="","",VLOOKUP(DB100,General!U:V,2,FALSE))</f>
        <v/>
      </c>
      <c r="AM100" s="69" t="str" cm="1">
        <f t="array" aca="1" ref="AM100" ca="1">IF(AH99="","",INDIRECT(DB99&amp;CQ100))</f>
        <v/>
      </c>
      <c r="AN100" s="36" t="str">
        <f t="shared" si="195"/>
        <v/>
      </c>
      <c r="AO100" s="36" t="str">
        <f t="shared" si="200"/>
        <v/>
      </c>
      <c r="AP100" s="37" t="str">
        <f t="shared" si="196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35" t="str">
        <f>'Hedge 7 | (BM1D)2'!B100</f>
        <v/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/>
      </c>
      <c r="CC100" s="36" t="str">
        <f>'Hedge 7 | (BM1D)2'!AM100</f>
        <v/>
      </c>
      <c r="CD100" s="36" t="str">
        <f>'Hedge 7 | (BM1D)2'!S100</f>
        <v/>
      </c>
      <c r="CE100" s="37" t="str">
        <f>'Hedge 7 | (BM1D)2'!U100</f>
        <v/>
      </c>
      <c r="CF100" s="55"/>
      <c r="CG100" s="55"/>
      <c r="CH100" s="1" t="e">
        <f>IF(AN100="",0,IFERROR(VLOOKUP(AN95&amp;AN96&amp;AN97&amp;AN98&amp;AN99&amp;AN100,General!I:J,2,FALSE),0))+AO99</f>
        <v>#VALUE!</v>
      </c>
      <c r="CP100" s="1" t="str">
        <f t="shared" ref="CP100" ca="1" si="269">CW99</f>
        <v/>
      </c>
      <c r="CQ100" s="1">
        <v>100</v>
      </c>
      <c r="CW100" s="1" t="str">
        <f t="shared" ref="CW100" ca="1" si="270">IF(CW101=1,CW103,IF(CW101=2,IF(CX103="",CW103,CX103),IF(CW101=3,IF(AND(CX103="",CY103=""),CW103,IF(CY103="",CX103,CY103)),IF(AND(CX103="",CY103="",CZ103=""),CW103,IF(AND(CY103="",CZ103=""),CX103,IF(CZ103="",CY103,CZ103))))))</f>
        <v/>
      </c>
      <c r="DB100" s="1" t="str">
        <f ca="1">$CW$99</f>
        <v/>
      </c>
      <c r="DE100" s="1" t="str">
        <f t="shared" si="199"/>
        <v/>
      </c>
      <c r="EB100" s="17" t="str">
        <f t="shared" si="188"/>
        <v>B91</v>
      </c>
      <c r="EC100" s="75" t="str">
        <f t="shared" si="189"/>
        <v/>
      </c>
      <c r="ED100" s="4" t="str">
        <f t="shared" si="190"/>
        <v/>
      </c>
      <c r="EE100" s="4" t="str">
        <f t="shared" si="191"/>
        <v/>
      </c>
      <c r="EF100" s="4" t="str">
        <f t="shared" si="192"/>
        <v/>
      </c>
      <c r="EG100" s="4" t="str">
        <f t="shared" si="193"/>
        <v/>
      </c>
      <c r="EH100" s="4" t="str">
        <f t="shared" si="194"/>
        <v/>
      </c>
    </row>
    <row r="101" spans="1:138" ht="26.25" customHeigh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33"/>
      <c r="AI101" s="118"/>
      <c r="AJ101" s="119"/>
      <c r="AK101" s="115"/>
      <c r="AL101" s="73"/>
      <c r="AM101" s="67" t="str" cm="1">
        <f t="array" aca="1" ref="AM101" ca="1">IF(AH100="","",INDIRECT(DB100&amp;CQ101))</f>
        <v/>
      </c>
      <c r="AN101" s="25" t="str">
        <f t="shared" si="195"/>
        <v/>
      </c>
      <c r="AO101" s="25" t="str">
        <f t="shared" si="200"/>
        <v/>
      </c>
      <c r="AP101" s="39" t="str">
        <f t="shared" si="196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8" t="str">
        <f>'Hedge 6 | (D3BF3)2'!B101</f>
        <v/>
      </c>
      <c r="BO101" s="25" t="str">
        <f>'Hedge 6 | (D3BF3)2'!C101</f>
        <v/>
      </c>
      <c r="BP101" s="25" t="str">
        <f>'Hedge 6 | (D3BF3)2'!H101</f>
        <v/>
      </c>
      <c r="BQ101" s="25" t="str">
        <f>'Hedge 6 | (D3BF3)2'!O101</f>
        <v/>
      </c>
      <c r="BR101" s="25" t="str">
        <f>IF(AH101="","",IF('Hedge 6 | (D3BF3)2'!X101="W","Y",IF('Hedge 6 | (D3BF3)2'!X101="L","N","")))</f>
        <v/>
      </c>
      <c r="BS101" s="25" t="str">
        <f>'Hedge 6 | (D3BF3)2'!AM101</f>
        <v/>
      </c>
      <c r="BT101" s="25" t="str">
        <f>'Hedge 6 | (D3BF3)2'!S101</f>
        <v/>
      </c>
      <c r="BU101" s="39" t="str">
        <f>'Hedge 6 | (D3BF3)2'!U101</f>
        <v/>
      </c>
      <c r="BV101" s="55"/>
      <c r="BW101" s="55"/>
      <c r="BX101" s="38" t="str">
        <f>'Hedge 7 | (BM1D)2'!B101</f>
        <v/>
      </c>
      <c r="BY101" s="25" t="str">
        <f>'Hedge 7 | (BM1D)2'!C101</f>
        <v/>
      </c>
      <c r="BZ101" s="25" t="str">
        <f>'Hedge 7 | (BM1D)2'!H101</f>
        <v/>
      </c>
      <c r="CA101" s="25" t="str">
        <f>'Hedge 7 | (BM1D)2'!O101</f>
        <v/>
      </c>
      <c r="CB101" s="25" t="str">
        <f>IF(AH101="","",IF('Hedge 7 | (BM1D)2'!X101="W","Y",IF('Hedge 7 | (BM1D)2'!X101="L","N","")))</f>
        <v/>
      </c>
      <c r="CC101" s="25" t="str">
        <f>'Hedge 7 | (BM1D)2'!AM101</f>
        <v/>
      </c>
      <c r="CD101" s="25" t="str">
        <f>'Hedge 7 | (BM1D)2'!S101</f>
        <v/>
      </c>
      <c r="CE101" s="39" t="str">
        <f>'Hedge 7 | (BM1D)2'!U101</f>
        <v/>
      </c>
      <c r="CF101" s="55"/>
      <c r="CG101" s="55"/>
      <c r="CH101" s="1" t="e">
        <f>IF(AN101="",0,IFERROR(VLOOKUP(AN96&amp;AN97&amp;AN98&amp;AN99&amp;AN100&amp;AN101,General!I:J,2,FALSE),0))+AO100</f>
        <v>#VALUE!</v>
      </c>
      <c r="CP101" s="1" t="str">
        <f t="shared" ref="CP101:CP103" ca="1" si="271">CP100</f>
        <v/>
      </c>
      <c r="CQ101" s="1">
        <v>101</v>
      </c>
      <c r="CW101" s="1">
        <f t="shared" ref="CW101" ca="1" si="272">IF(CW102=1,1,DC101)</f>
        <v>3</v>
      </c>
      <c r="DB101" s="1" t="str">
        <f ca="1">$CW$99</f>
        <v/>
      </c>
      <c r="DC101" s="1">
        <f>IF(DC96=4,1,DC96+1)</f>
        <v>3</v>
      </c>
      <c r="DE101" s="1" t="str">
        <f t="shared" si="199"/>
        <v/>
      </c>
      <c r="EB101" s="17" t="str">
        <f t="shared" si="188"/>
        <v>B92</v>
      </c>
      <c r="EC101" s="75" t="str">
        <f t="shared" si="189"/>
        <v/>
      </c>
      <c r="ED101" s="4" t="str">
        <f t="shared" si="190"/>
        <v/>
      </c>
      <c r="EE101" s="4" t="str">
        <f t="shared" si="191"/>
        <v/>
      </c>
      <c r="EF101" s="4" t="str">
        <f t="shared" si="192"/>
        <v/>
      </c>
      <c r="EG101" s="4" t="str">
        <f t="shared" si="193"/>
        <v/>
      </c>
      <c r="EH101" s="4" t="str">
        <f t="shared" si="194"/>
        <v/>
      </c>
    </row>
    <row r="102" spans="1:138" ht="26.25" customHeigh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33"/>
      <c r="AI102" s="118"/>
      <c r="AJ102" s="119"/>
      <c r="AK102" s="115"/>
      <c r="AL102" s="73"/>
      <c r="AM102" s="67" t="str" cm="1">
        <f t="array" aca="1" ref="AM102" ca="1">IF(AH101="","",INDIRECT(DB101&amp;CQ102))</f>
        <v/>
      </c>
      <c r="AN102" s="25" t="str">
        <f t="shared" si="195"/>
        <v/>
      </c>
      <c r="AO102" s="25" t="str">
        <f t="shared" si="200"/>
        <v/>
      </c>
      <c r="AP102" s="39" t="str">
        <f t="shared" si="196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8" t="str">
        <f>'Hedge 6 | (D3BF3)2'!B102</f>
        <v/>
      </c>
      <c r="BO102" s="25" t="str">
        <f>'Hedge 6 | (D3BF3)2'!C102</f>
        <v/>
      </c>
      <c r="BP102" s="25" t="str">
        <f>'Hedge 6 | (D3BF3)2'!H102</f>
        <v/>
      </c>
      <c r="BQ102" s="25" t="str">
        <f>'Hedge 6 | (D3BF3)2'!O102</f>
        <v/>
      </c>
      <c r="BR102" s="25" t="str">
        <f>IF(AH102="","",IF('Hedge 6 | (D3BF3)2'!X102="W","Y",IF('Hedge 6 | (D3BF3)2'!X102="L","N","")))</f>
        <v/>
      </c>
      <c r="BS102" s="25" t="str">
        <f>'Hedge 6 | (D3BF3)2'!AM102</f>
        <v/>
      </c>
      <c r="BT102" s="25" t="str">
        <f>'Hedge 6 | (D3BF3)2'!S102</f>
        <v/>
      </c>
      <c r="BU102" s="39" t="str">
        <f>'Hedge 6 | (D3BF3)2'!U102</f>
        <v/>
      </c>
      <c r="BV102" s="55"/>
      <c r="BW102" s="55"/>
      <c r="BX102" s="38" t="str">
        <f>'Hedge 7 | (BM1D)2'!B102</f>
        <v/>
      </c>
      <c r="BY102" s="25" t="str">
        <f>'Hedge 7 | (BM1D)2'!C102</f>
        <v/>
      </c>
      <c r="BZ102" s="25" t="str">
        <f>'Hedge 7 | (BM1D)2'!H102</f>
        <v/>
      </c>
      <c r="CA102" s="25" t="str">
        <f>'Hedge 7 | (BM1D)2'!O102</f>
        <v/>
      </c>
      <c r="CB102" s="25" t="str">
        <f>IF(AH102="","",IF('Hedge 7 | (BM1D)2'!X102="W","Y",IF('Hedge 7 | (BM1D)2'!X102="L","N","")))</f>
        <v/>
      </c>
      <c r="CC102" s="25" t="str">
        <f>'Hedge 7 | (BM1D)2'!AM102</f>
        <v/>
      </c>
      <c r="CD102" s="25" t="str">
        <f>'Hedge 7 | (BM1D)2'!S102</f>
        <v/>
      </c>
      <c r="CE102" s="39" t="str">
        <f>'Hedge 7 | (BM1D)2'!U102</f>
        <v/>
      </c>
      <c r="CF102" s="55"/>
      <c r="CG102" s="55"/>
      <c r="CH102" s="1" t="e">
        <f>IF(AN102="",0,IFERROR(VLOOKUP(AN97&amp;AN98&amp;AN99&amp;AN100&amp;AN101&amp;AN102,General!I:J,2,FALSE),0))+AO101</f>
        <v>#VALUE!</v>
      </c>
      <c r="CP102" s="1" t="str">
        <f t="shared" ca="1" si="271"/>
        <v/>
      </c>
      <c r="CQ102" s="1">
        <v>102</v>
      </c>
      <c r="CS102" s="1" t="str">
        <f>IFERROR(VLOOKUP(CS104,General!R:S,2,FALSE),"")</f>
        <v/>
      </c>
      <c r="CT102" s="1" t="str">
        <f>IFERROR(VLOOKUP(CT104,General!R:S,2,FALSE),"")</f>
        <v/>
      </c>
      <c r="CU102" s="1" t="str">
        <f>IFERROR(VLOOKUP(CU104,General!R:S,2,FALSE),"")</f>
        <v/>
      </c>
      <c r="CV102" s="1" t="str">
        <f>IFERROR(VLOOKUP(CV104,General!R:S,2,FALSE),"")</f>
        <v/>
      </c>
      <c r="CW102" s="1">
        <f t="shared" ref="CW102" ca="1" si="273">COUNTIF(CS103:CV103,MAX(CS103:CV103))</f>
        <v>4</v>
      </c>
      <c r="DB102" s="1" t="str">
        <f ca="1">$CW$99</f>
        <v/>
      </c>
      <c r="DE102" s="1" t="str">
        <f t="shared" si="199"/>
        <v/>
      </c>
      <c r="EB102" s="17" t="str">
        <f t="shared" si="188"/>
        <v>B93</v>
      </c>
      <c r="EC102" s="75" t="str">
        <f t="shared" si="189"/>
        <v/>
      </c>
      <c r="ED102" s="4" t="str">
        <f t="shared" si="190"/>
        <v/>
      </c>
      <c r="EE102" s="4" t="str">
        <f t="shared" si="191"/>
        <v/>
      </c>
      <c r="EF102" s="4" t="str">
        <f t="shared" si="192"/>
        <v/>
      </c>
      <c r="EG102" s="4" t="str">
        <f t="shared" si="193"/>
        <v/>
      </c>
      <c r="EH102" s="4" t="str">
        <f t="shared" si="194"/>
        <v/>
      </c>
    </row>
    <row r="103" spans="1:138" ht="26.25" customHeigh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33"/>
      <c r="AI103" s="118"/>
      <c r="AJ103" s="119"/>
      <c r="AK103" s="115"/>
      <c r="AL103" s="73"/>
      <c r="AM103" s="67" t="str" cm="1">
        <f t="array" aca="1" ref="AM103" ca="1">IF(AH102="","",INDIRECT(DB102&amp;CQ103))</f>
        <v/>
      </c>
      <c r="AN103" s="25" t="str">
        <f t="shared" si="195"/>
        <v/>
      </c>
      <c r="AO103" s="25" t="str">
        <f t="shared" si="200"/>
        <v/>
      </c>
      <c r="AP103" s="39" t="str">
        <f t="shared" si="196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8" t="str">
        <f>'Hedge 6 | (D3BF3)2'!B103</f>
        <v/>
      </c>
      <c r="BO103" s="25" t="str">
        <f>'Hedge 6 | (D3BF3)2'!C103</f>
        <v/>
      </c>
      <c r="BP103" s="25" t="str">
        <f>'Hedge 6 | (D3BF3)2'!H103</f>
        <v/>
      </c>
      <c r="BQ103" s="25" t="str">
        <f>'Hedge 6 | (D3BF3)2'!O103</f>
        <v/>
      </c>
      <c r="BR103" s="25" t="str">
        <f>IF(AH103="","",IF('Hedge 6 | (D3BF3)2'!X103="W","Y",IF('Hedge 6 | (D3BF3)2'!X103="L","N","")))</f>
        <v/>
      </c>
      <c r="BS103" s="25" t="str">
        <f>'Hedge 6 | (D3BF3)2'!AM103</f>
        <v/>
      </c>
      <c r="BT103" s="25" t="str">
        <f>'Hedge 6 | (D3BF3)2'!S103</f>
        <v/>
      </c>
      <c r="BU103" s="39" t="str">
        <f>'Hedge 6 | (D3BF3)2'!U103</f>
        <v/>
      </c>
      <c r="BV103" s="55"/>
      <c r="BW103" s="55"/>
      <c r="BX103" s="38" t="str">
        <f>'Hedge 7 | (BM1D)2'!B103</f>
        <v/>
      </c>
      <c r="BY103" s="25" t="str">
        <f>'Hedge 7 | (BM1D)2'!C103</f>
        <v/>
      </c>
      <c r="BZ103" s="25" t="str">
        <f>'Hedge 7 | (BM1D)2'!H103</f>
        <v/>
      </c>
      <c r="CA103" s="25" t="str">
        <f>'Hedge 7 | (BM1D)2'!O103</f>
        <v/>
      </c>
      <c r="CB103" s="25" t="str">
        <f>IF(AH103="","",IF('Hedge 7 | (BM1D)2'!X103="W","Y",IF('Hedge 7 | (BM1D)2'!X103="L","N","")))</f>
        <v/>
      </c>
      <c r="CC103" s="25" t="str">
        <f>'Hedge 7 | (BM1D)2'!AM103</f>
        <v/>
      </c>
      <c r="CD103" s="25" t="str">
        <f>'Hedge 7 | (BM1D)2'!S103</f>
        <v/>
      </c>
      <c r="CE103" s="39" t="str">
        <f>'Hedge 7 | (BM1D)2'!U103</f>
        <v/>
      </c>
      <c r="CF103" s="55"/>
      <c r="CG103" s="55"/>
      <c r="CH103" s="1" t="e">
        <f>IF(AN103="",0,IFERROR(VLOOKUP(AN98&amp;AN99&amp;AN100&amp;AN101&amp;AN102&amp;AN103,General!I:J,2,FALSE),0))+AO102</f>
        <v>#VALUE!</v>
      </c>
      <c r="CP103" s="1" t="str">
        <f t="shared" ca="1" si="271"/>
        <v/>
      </c>
      <c r="CQ103" s="1">
        <v>103</v>
      </c>
      <c r="CS103" s="1">
        <f ca="1">IF(CS104="",-1,COUNTIF(INDIRECT(CS102&amp;CQ100):INDIRECT(CS102&amp;CQ104),"Y"))</f>
        <v>-1</v>
      </c>
      <c r="CT103" s="1">
        <f ca="1">IF(CT104="",-1,COUNTIF(INDIRECT(CT102&amp;CQ100):INDIRECT(CT102&amp;CQ104),"Y"))</f>
        <v>-1</v>
      </c>
      <c r="CU103" s="1">
        <f ca="1">IF(CU104="",-1,COUNTIF(INDIRECT(CU102&amp;CQ100):INDIRECT(CU102&amp;CQ104),"Y"))</f>
        <v>-1</v>
      </c>
      <c r="CV103" s="1">
        <f ca="1">IF(CV104="",-1,COUNTIF(INDIRECT(CV102&amp;CS100):INDIRECT(CV102&amp;CQ104),"Y"))</f>
        <v>-1</v>
      </c>
      <c r="CW103" s="1" t="str" cm="1">
        <f t="array" aca="1" ref="CW103" ca="1">IFERROR(INDEX($CS$104:$CV$104,_xlfn.AGGREGATE(15,6,COLUMN($CS$104:$CV$104)-COLUMN($CR$104)/($CS$103:$CV$103=MAX($CS$103:$CV$103)),COLUMNS($CS$104:CS104
))),"")</f>
        <v/>
      </c>
      <c r="CX103" s="1" t="str" cm="1">
        <f t="array" aca="1" ref="CX103" ca="1">IFERROR(INDEX($CS$104:$CV$104,_xlfn.AGGREGATE(15,6,COLUMN($CS$104:$CV$104)-COLUMN($CR$104)/($CS$103:$CV$103=MAX($CS$103:$CV$103)),COLUMNS($CS$104:CT104
))),"")</f>
        <v/>
      </c>
      <c r="CY103" s="1" t="str" cm="1">
        <f t="array" aca="1" ref="CY103" ca="1">IFERROR(INDEX($CS$104:$CV$104,_xlfn.AGGREGATE(15,6,COLUMN($CS$104:$CV$104)-COLUMN($CR$104)/($CS$103:$CV$103=MAX($CS$103:$CV$103)),COLUMNS($CS$104:CU104
))),"")</f>
        <v/>
      </c>
      <c r="CZ103" s="1" t="str" cm="1">
        <f t="array" aca="1" ref="CZ103" ca="1">IFERROR(INDEX($CS$104:$CV$104,_xlfn.AGGREGATE(15,6,COLUMN($CS$104:$CV$104)-COLUMN($CR$104)/($CS$103:$CV$103=MAX($CS$103:$CV$103)),COLUMNS($CS$104:CV104
))),"")</f>
        <v/>
      </c>
      <c r="DB103" s="1" t="str">
        <f ca="1">$CW$99</f>
        <v/>
      </c>
      <c r="DE103" s="1" t="str">
        <f t="shared" si="199"/>
        <v/>
      </c>
      <c r="EB103" s="17" t="str">
        <f t="shared" si="188"/>
        <v>B94</v>
      </c>
      <c r="EC103" s="75" t="str">
        <f t="shared" si="189"/>
        <v/>
      </c>
      <c r="ED103" s="4" t="str">
        <f t="shared" si="190"/>
        <v/>
      </c>
      <c r="EE103" s="4" t="str">
        <f t="shared" si="191"/>
        <v/>
      </c>
      <c r="EF103" s="4" t="str">
        <f t="shared" si="192"/>
        <v/>
      </c>
      <c r="EG103" s="4" t="str">
        <f t="shared" si="193"/>
        <v/>
      </c>
      <c r="EH103" s="4" t="str">
        <f t="shared" si="194"/>
        <v/>
      </c>
    </row>
    <row r="104" spans="1:138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34"/>
      <c r="AI104" s="118"/>
      <c r="AJ104" s="119"/>
      <c r="AK104" s="116"/>
      <c r="AL104" s="74"/>
      <c r="AM104" s="70" t="str" cm="1">
        <f t="array" aca="1" ref="AM104" ca="1">IF(AH103="","",INDIRECT(DB103&amp;CQ104))</f>
        <v/>
      </c>
      <c r="AN104" s="41" t="str">
        <f t="shared" si="195"/>
        <v/>
      </c>
      <c r="AO104" s="41" t="str">
        <f t="shared" si="200"/>
        <v/>
      </c>
      <c r="AP104" s="42" t="str">
        <f t="shared" si="196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40" t="str">
        <f>'Hedge 6 | (D3BF3)2'!B104</f>
        <v/>
      </c>
      <c r="BO104" s="41" t="str">
        <f>'Hedge 6 | (D3BF3)2'!C104</f>
        <v/>
      </c>
      <c r="BP104" s="41" t="str">
        <f>'Hedge 6 | (D3BF3)2'!H104</f>
        <v/>
      </c>
      <c r="BQ104" s="41" t="str">
        <f>'Hedge 6 | (D3BF3)2'!O104</f>
        <v/>
      </c>
      <c r="BR104" s="41" t="str">
        <f>IF(AH104="","",IF('Hedge 6 | (D3BF3)2'!X104="W","Y",IF('Hedge 6 | (D3BF3)2'!X104="L","N","")))</f>
        <v/>
      </c>
      <c r="BS104" s="41" t="str">
        <f>'Hedge 6 | (D3BF3)2'!AM104</f>
        <v/>
      </c>
      <c r="BT104" s="41" t="str">
        <f>'Hedge 6 | (D3BF3)2'!S104</f>
        <v/>
      </c>
      <c r="BU104" s="42" t="str">
        <f>'Hedge 6 | (D3BF3)2'!U104</f>
        <v/>
      </c>
      <c r="BV104" s="55"/>
      <c r="BW104" s="55"/>
      <c r="BX104" s="40" t="str">
        <f>'Hedge 7 | (BM1D)2'!B104</f>
        <v/>
      </c>
      <c r="BY104" s="41" t="str">
        <f>'Hedge 7 | (BM1D)2'!C104</f>
        <v/>
      </c>
      <c r="BZ104" s="41" t="str">
        <f>'Hedge 7 | (BM1D)2'!H104</f>
        <v/>
      </c>
      <c r="CA104" s="41" t="str">
        <f>'Hedge 7 | (BM1D)2'!O104</f>
        <v/>
      </c>
      <c r="CB104" s="41" t="str">
        <f>IF(AH104="","",IF('Hedge 7 | (BM1D)2'!X104="W","Y",IF('Hedge 7 | (BM1D)2'!X104="L","N","")))</f>
        <v/>
      </c>
      <c r="CC104" s="41" t="str">
        <f>'Hedge 7 | (BM1D)2'!AM104</f>
        <v/>
      </c>
      <c r="CD104" s="41" t="str">
        <f>'Hedge 7 | (BM1D)2'!S104</f>
        <v/>
      </c>
      <c r="CE104" s="42" t="str">
        <f>'Hedge 7 | (BM1D)2'!U104</f>
        <v/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 t="str">
        <f t="shared" ref="CI104" si="274">I104</f>
        <v/>
      </c>
      <c r="CJ104" s="1" t="str">
        <f t="shared" ref="CJ104" si="275">S104</f>
        <v/>
      </c>
      <c r="CK104" s="1" t="str">
        <f t="shared" ref="CK104" si="276">AC104</f>
        <v/>
      </c>
      <c r="CL104" s="1" t="str">
        <f t="shared" ref="CL104" si="277">BA104</f>
        <v/>
      </c>
      <c r="CM104" s="1" t="str">
        <f t="shared" ref="CM104" si="278">BK104</f>
        <v/>
      </c>
      <c r="CN104" s="1" t="str">
        <f t="shared" ref="CN104" si="279">BU104</f>
        <v/>
      </c>
      <c r="CO104" s="1" t="str">
        <f t="shared" ref="CO104" si="280">CE104</f>
        <v/>
      </c>
      <c r="CP104" s="1" t="str">
        <f t="shared" ref="CP104" si="281">IF(AH104="","",INDEX($CI$4:$CO$4,MATCH(MAX(CI104:CO104),CI104:CO104,0)))</f>
        <v/>
      </c>
      <c r="CQ104" s="1">
        <v>104</v>
      </c>
      <c r="CS104" s="1" t="str" cm="1">
        <f t="array" ref="CS104">IFERROR(INDEX($CI$4:$CO$4,_xlfn.AGGREGATE(15,6,COLUMN($CI$4:$CO$4)-COLUMN($CH$1)/($CI$104:$CO$104=MAX($CI$104:$CO$104)),COLUMNS($CI$4:CI4))),"")</f>
        <v/>
      </c>
      <c r="CT104" s="1" t="str" cm="1">
        <f t="array" ref="CT104">IFERROR(INDEX($CI$4:$CO$4,_xlfn.AGGREGATE(15,6,COLUMN($CI$4:$CO$4)-COLUMN($CH$1)/($CI$104:$CO$104=MAX($CI$104:$CO$104)),COLUMNS($CI$4:CJ4))),"")</f>
        <v/>
      </c>
      <c r="CU104" s="1" t="str" cm="1">
        <f t="array" ref="CU104">IFERROR(INDEX($CI$4:$CO$4,_xlfn.AGGREGATE(15,6,COLUMN($CI$4:$CO$4)-COLUMN($CH$1)/($CI$104:$CO$104=MAX($CI$104:$CO$104)),COLUMNS($CI$4:CK4))),"")</f>
        <v/>
      </c>
      <c r="CV104" s="1" t="str" cm="1">
        <f t="array" ref="CV104">IFERROR(INDEX($CI$4:$CO$4,_xlfn.AGGREGATE(15,6,COLUMN($CI$4:$CO$4)-COLUMN($CH$1)/($CI$104:$CO$104=MAX($CI$104:$CO$104)),COLUMNS($CI$4:CL4))),"")</f>
        <v/>
      </c>
      <c r="CW104" s="66" t="str">
        <f t="shared" ref="CW104" ca="1" si="282">IF(CX103="",CW103,CW100)</f>
        <v/>
      </c>
      <c r="DA104" s="1" t="str">
        <f ca="1">IF(CW101&gt;1,"R","N")</f>
        <v>R</v>
      </c>
      <c r="DB104" s="1" t="str">
        <f ca="1">CW104</f>
        <v/>
      </c>
      <c r="DE104" s="1" t="str">
        <f t="shared" si="199"/>
        <v/>
      </c>
      <c r="EB104" s="17" t="str">
        <f t="shared" si="188"/>
        <v>B95</v>
      </c>
      <c r="EC104" s="75" t="str">
        <f t="shared" si="189"/>
        <v/>
      </c>
      <c r="ED104" s="4" t="str">
        <f t="shared" si="190"/>
        <v/>
      </c>
      <c r="EE104" s="4" t="str">
        <f t="shared" si="191"/>
        <v/>
      </c>
      <c r="EF104" s="4" t="str">
        <f t="shared" si="192"/>
        <v/>
      </c>
      <c r="EG104" s="4" t="str">
        <f t="shared" si="193"/>
        <v/>
      </c>
      <c r="EH104" s="4" t="str">
        <f t="shared" si="194"/>
        <v/>
      </c>
    </row>
    <row r="105" spans="1:138" ht="26.25" customHeigh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32"/>
      <c r="AI105" s="118"/>
      <c r="AJ105" s="119"/>
      <c r="AK105" s="127" t="str">
        <f>IF(AH104="","",IF(DA104="R","R",""))</f>
        <v/>
      </c>
      <c r="AL105" s="68" t="str">
        <f>IF(AH104="","",VLOOKUP(DB105,General!U:V,2,FALSE))</f>
        <v/>
      </c>
      <c r="AM105" s="69" t="str" cm="1">
        <f t="array" aca="1" ref="AM105" ca="1">IF(AH104="","",INDIRECT(DB104&amp;CQ105))</f>
        <v/>
      </c>
      <c r="AN105" s="36" t="str">
        <f t="shared" si="195"/>
        <v/>
      </c>
      <c r="AO105" s="36" t="str">
        <f t="shared" si="200"/>
        <v/>
      </c>
      <c r="AP105" s="37" t="str">
        <f t="shared" si="196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35" t="str">
        <f>'Hedge 7 | (BM1D)2'!B105</f>
        <v/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/>
      </c>
      <c r="CC105" s="36" t="str">
        <f>'Hedge 7 | (BM1D)2'!AM105</f>
        <v/>
      </c>
      <c r="CD105" s="36" t="str">
        <f>'Hedge 7 | (BM1D)2'!S105</f>
        <v/>
      </c>
      <c r="CE105" s="37" t="str">
        <f>'Hedge 7 | (BM1D)2'!U105</f>
        <v/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P105" s="1" t="str">
        <f t="shared" ref="CP105" ca="1" si="283">CW104</f>
        <v/>
      </c>
      <c r="CQ105" s="1">
        <v>105</v>
      </c>
      <c r="CW105" s="1" t="str">
        <f t="shared" ref="CW105" ca="1" si="284">IF(CW106=1,CW108,IF(CW106=2,IF(CX108="",CW108,CX108),IF(CW106=3,IF(AND(CX108="",CY108=""),CW108,IF(CY108="",CX108,CY108)),IF(AND(CX108="",CY108="",CZ108=""),CW108,IF(AND(CY108="",CZ108=""),CX108,IF(CZ108="",CY108,CZ108))))))</f>
        <v/>
      </c>
      <c r="DB105" s="1" t="str">
        <f ca="1">$CW$104</f>
        <v/>
      </c>
      <c r="DE105" s="1" t="str">
        <f t="shared" si="199"/>
        <v/>
      </c>
      <c r="EB105" s="17" t="str">
        <f t="shared" si="188"/>
        <v>B96</v>
      </c>
      <c r="EC105" s="75" t="str">
        <f t="shared" si="189"/>
        <v/>
      </c>
      <c r="ED105" s="4" t="str">
        <f t="shared" si="190"/>
        <v/>
      </c>
      <c r="EE105" s="4" t="str">
        <f t="shared" si="191"/>
        <v/>
      </c>
      <c r="EF105" s="4" t="str">
        <f t="shared" si="192"/>
        <v/>
      </c>
      <c r="EG105" s="4" t="str">
        <f t="shared" si="193"/>
        <v/>
      </c>
      <c r="EH105" s="4" t="str">
        <f t="shared" si="194"/>
        <v/>
      </c>
    </row>
    <row r="106" spans="1:138" ht="26.25" customHeigh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33"/>
      <c r="AI106" s="118"/>
      <c r="AJ106" s="119"/>
      <c r="AK106" s="115"/>
      <c r="AL106" s="73"/>
      <c r="AM106" s="67" t="str" cm="1">
        <f t="array" aca="1" ref="AM106" ca="1">IF(AH105="","",INDIRECT(DB105&amp;CQ106))</f>
        <v/>
      </c>
      <c r="AN106" s="25" t="str">
        <f t="shared" si="195"/>
        <v/>
      </c>
      <c r="AO106" s="25" t="str">
        <f t="shared" si="200"/>
        <v/>
      </c>
      <c r="AP106" s="39" t="str">
        <f t="shared" si="196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8" t="str">
        <f>'Hedge 6 | (D3BF3)2'!B106</f>
        <v/>
      </c>
      <c r="BO106" s="25" t="str">
        <f>'Hedge 6 | (D3BF3)2'!C106</f>
        <v/>
      </c>
      <c r="BP106" s="25" t="str">
        <f>'Hedge 6 | (D3BF3)2'!H106</f>
        <v/>
      </c>
      <c r="BQ106" s="25" t="str">
        <f>'Hedge 6 | (D3BF3)2'!O106</f>
        <v/>
      </c>
      <c r="BR106" s="25" t="str">
        <f>IF(AH106="","",IF('Hedge 6 | (D3BF3)2'!X106="W","Y",IF('Hedge 6 | (D3BF3)2'!X106="L","N","")))</f>
        <v/>
      </c>
      <c r="BS106" s="25" t="str">
        <f>'Hedge 6 | (D3BF3)2'!AM106</f>
        <v/>
      </c>
      <c r="BT106" s="25" t="str">
        <f>'Hedge 6 | (D3BF3)2'!S106</f>
        <v/>
      </c>
      <c r="BU106" s="39" t="str">
        <f>'Hedge 6 | (D3BF3)2'!U106</f>
        <v/>
      </c>
      <c r="BV106" s="55"/>
      <c r="BW106" s="55"/>
      <c r="BX106" s="38" t="str">
        <f>'Hedge 7 | (BM1D)2'!B106</f>
        <v/>
      </c>
      <c r="BY106" s="25" t="str">
        <f>'Hedge 7 | (BM1D)2'!C106</f>
        <v/>
      </c>
      <c r="BZ106" s="25" t="str">
        <f>'Hedge 7 | (BM1D)2'!H106</f>
        <v/>
      </c>
      <c r="CA106" s="25" t="str">
        <f>'Hedge 7 | (BM1D)2'!O106</f>
        <v/>
      </c>
      <c r="CB106" s="25" t="str">
        <f>IF(AH106="","",IF('Hedge 7 | (BM1D)2'!X106="W","Y",IF('Hedge 7 | (BM1D)2'!X106="L","N","")))</f>
        <v/>
      </c>
      <c r="CC106" s="25" t="str">
        <f>'Hedge 7 | (BM1D)2'!AM106</f>
        <v/>
      </c>
      <c r="CD106" s="25" t="str">
        <f>'Hedge 7 | (BM1D)2'!S106</f>
        <v/>
      </c>
      <c r="CE106" s="39" t="str">
        <f>'Hedge 7 | (BM1D)2'!U106</f>
        <v/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P106" s="1" t="str">
        <f t="shared" ref="CP106:CP108" ca="1" si="285">CP105</f>
        <v/>
      </c>
      <c r="CQ106" s="1">
        <v>106</v>
      </c>
      <c r="CW106" s="1">
        <f t="shared" ref="CW106" ca="1" si="286">IF(CW107=1,1,DC106)</f>
        <v>4</v>
      </c>
      <c r="DB106" s="1" t="str">
        <f ca="1">$CW$104</f>
        <v/>
      </c>
      <c r="DC106" s="1">
        <f>IF(DC101=4,1,DC101+1)</f>
        <v>4</v>
      </c>
      <c r="DE106" s="1" t="str">
        <f t="shared" si="199"/>
        <v/>
      </c>
      <c r="EB106" s="17" t="str">
        <f t="shared" si="188"/>
        <v>B97</v>
      </c>
      <c r="EC106" s="75" t="str">
        <f t="shared" si="189"/>
        <v/>
      </c>
      <c r="ED106" s="4" t="str">
        <f t="shared" si="190"/>
        <v/>
      </c>
      <c r="EE106" s="4" t="str">
        <f t="shared" si="191"/>
        <v/>
      </c>
      <c r="EF106" s="4" t="str">
        <f t="shared" si="192"/>
        <v/>
      </c>
      <c r="EG106" s="4" t="str">
        <f t="shared" si="193"/>
        <v/>
      </c>
      <c r="EH106" s="4" t="str">
        <f t="shared" si="194"/>
        <v/>
      </c>
    </row>
    <row r="107" spans="1:138" ht="26.25" customHeigh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33"/>
      <c r="AI107" s="118"/>
      <c r="AJ107" s="119"/>
      <c r="AK107" s="115"/>
      <c r="AL107" s="73"/>
      <c r="AM107" s="67" t="str" cm="1">
        <f t="array" aca="1" ref="AM107" ca="1">IF(AH106="","",INDIRECT(DB106&amp;CQ107))</f>
        <v/>
      </c>
      <c r="AN107" s="25" t="str">
        <f t="shared" si="195"/>
        <v/>
      </c>
      <c r="AO107" s="25" t="str">
        <f t="shared" si="200"/>
        <v/>
      </c>
      <c r="AP107" s="39" t="str">
        <f t="shared" si="196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8" t="str">
        <f>'Hedge 6 | (D3BF3)2'!B107</f>
        <v/>
      </c>
      <c r="BO107" s="25" t="str">
        <f>'Hedge 6 | (D3BF3)2'!C107</f>
        <v/>
      </c>
      <c r="BP107" s="25" t="str">
        <f>'Hedge 6 | (D3BF3)2'!H107</f>
        <v/>
      </c>
      <c r="BQ107" s="25" t="str">
        <f>'Hedge 6 | (D3BF3)2'!O107</f>
        <v/>
      </c>
      <c r="BR107" s="25" t="str">
        <f>IF(AH107="","",IF('Hedge 6 | (D3BF3)2'!X107="W","Y",IF('Hedge 6 | (D3BF3)2'!X107="L","N","")))</f>
        <v/>
      </c>
      <c r="BS107" s="25" t="str">
        <f>'Hedge 6 | (D3BF3)2'!AM107</f>
        <v/>
      </c>
      <c r="BT107" s="25" t="str">
        <f>'Hedge 6 | (D3BF3)2'!S107</f>
        <v/>
      </c>
      <c r="BU107" s="39" t="str">
        <f>'Hedge 6 | (D3BF3)2'!U107</f>
        <v/>
      </c>
      <c r="BV107" s="55"/>
      <c r="BW107" s="55"/>
      <c r="BX107" s="38" t="str">
        <f>'Hedge 7 | (BM1D)2'!B107</f>
        <v/>
      </c>
      <c r="BY107" s="25" t="str">
        <f>'Hedge 7 | (BM1D)2'!C107</f>
        <v/>
      </c>
      <c r="BZ107" s="25" t="str">
        <f>'Hedge 7 | (BM1D)2'!H107</f>
        <v/>
      </c>
      <c r="CA107" s="25" t="str">
        <f>'Hedge 7 | (BM1D)2'!O107</f>
        <v/>
      </c>
      <c r="CB107" s="25" t="str">
        <f>IF(AH107="","",IF('Hedge 7 | (BM1D)2'!X107="W","Y",IF('Hedge 7 | (BM1D)2'!X107="L","N","")))</f>
        <v/>
      </c>
      <c r="CC107" s="25" t="str">
        <f>'Hedge 7 | (BM1D)2'!AM107</f>
        <v/>
      </c>
      <c r="CD107" s="25" t="str">
        <f>'Hedge 7 | (BM1D)2'!S107</f>
        <v/>
      </c>
      <c r="CE107" s="39" t="str">
        <f>'Hedge 7 | (BM1D)2'!U107</f>
        <v/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P107" s="1" t="str">
        <f t="shared" ca="1" si="285"/>
        <v/>
      </c>
      <c r="CQ107" s="1">
        <v>107</v>
      </c>
      <c r="CS107" s="1" t="str">
        <f>IFERROR(VLOOKUP(CS109,General!R:S,2,FALSE),"")</f>
        <v/>
      </c>
      <c r="CT107" s="1" t="str">
        <f>IFERROR(VLOOKUP(CT109,General!R:S,2,FALSE),"")</f>
        <v/>
      </c>
      <c r="CU107" s="1" t="str">
        <f>IFERROR(VLOOKUP(CU109,General!R:S,2,FALSE),"")</f>
        <v/>
      </c>
      <c r="CV107" s="1" t="str">
        <f>IFERROR(VLOOKUP(CV109,General!R:S,2,FALSE),"")</f>
        <v/>
      </c>
      <c r="CW107" s="1">
        <f t="shared" ref="CW107" ca="1" si="287">COUNTIF(CS108:CV108,MAX(CS108:CV108))</f>
        <v>4</v>
      </c>
      <c r="DB107" s="1" t="str">
        <f ca="1">$CW$104</f>
        <v/>
      </c>
      <c r="DE107" s="1" t="str">
        <f t="shared" si="199"/>
        <v/>
      </c>
      <c r="EB107" s="17" t="str">
        <f t="shared" si="188"/>
        <v>B98</v>
      </c>
      <c r="EC107" s="75" t="str">
        <f t="shared" si="189"/>
        <v/>
      </c>
      <c r="ED107" s="4" t="str">
        <f t="shared" si="190"/>
        <v/>
      </c>
      <c r="EE107" s="4" t="str">
        <f t="shared" si="191"/>
        <v/>
      </c>
      <c r="EF107" s="4" t="str">
        <f t="shared" si="192"/>
        <v/>
      </c>
      <c r="EG107" s="4" t="str">
        <f t="shared" si="193"/>
        <v/>
      </c>
      <c r="EH107" s="4" t="str">
        <f t="shared" si="194"/>
        <v/>
      </c>
    </row>
    <row r="108" spans="1:138" ht="26.25" customHeigh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33"/>
      <c r="AI108" s="118"/>
      <c r="AJ108" s="119"/>
      <c r="AK108" s="115"/>
      <c r="AL108" s="73"/>
      <c r="AM108" s="67" t="str" cm="1">
        <f t="array" aca="1" ref="AM108" ca="1">IF(AH107="","",INDIRECT(DB107&amp;CQ108))</f>
        <v/>
      </c>
      <c r="AN108" s="25" t="str">
        <f t="shared" si="195"/>
        <v/>
      </c>
      <c r="AO108" s="25" t="str">
        <f t="shared" si="200"/>
        <v/>
      </c>
      <c r="AP108" s="39" t="str">
        <f t="shared" si="196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8" t="str">
        <f>'Hedge 6 | (D3BF3)2'!B108</f>
        <v/>
      </c>
      <c r="BO108" s="25" t="str">
        <f>'Hedge 6 | (D3BF3)2'!C108</f>
        <v/>
      </c>
      <c r="BP108" s="25" t="str">
        <f>'Hedge 6 | (D3BF3)2'!H108</f>
        <v/>
      </c>
      <c r="BQ108" s="25" t="str">
        <f>'Hedge 6 | (D3BF3)2'!O108</f>
        <v/>
      </c>
      <c r="BR108" s="25" t="str">
        <f>IF(AH108="","",IF('Hedge 6 | (D3BF3)2'!X108="W","Y",IF('Hedge 6 | (D3BF3)2'!X108="L","N","")))</f>
        <v/>
      </c>
      <c r="BS108" s="25" t="str">
        <f>'Hedge 6 | (D3BF3)2'!AM108</f>
        <v/>
      </c>
      <c r="BT108" s="25" t="str">
        <f>'Hedge 6 | (D3BF3)2'!S108</f>
        <v/>
      </c>
      <c r="BU108" s="39" t="str">
        <f>'Hedge 6 | (D3BF3)2'!U108</f>
        <v/>
      </c>
      <c r="BV108" s="55"/>
      <c r="BW108" s="55"/>
      <c r="BX108" s="38" t="str">
        <f>'Hedge 7 | (BM1D)2'!B108</f>
        <v/>
      </c>
      <c r="BY108" s="25" t="str">
        <f>'Hedge 7 | (BM1D)2'!C108</f>
        <v/>
      </c>
      <c r="BZ108" s="25" t="str">
        <f>'Hedge 7 | (BM1D)2'!H108</f>
        <v/>
      </c>
      <c r="CA108" s="25" t="str">
        <f>'Hedge 7 | (BM1D)2'!O108</f>
        <v/>
      </c>
      <c r="CB108" s="25" t="str">
        <f>IF(AH108="","",IF('Hedge 7 | (BM1D)2'!X108="W","Y",IF('Hedge 7 | (BM1D)2'!X108="L","N","")))</f>
        <v/>
      </c>
      <c r="CC108" s="25" t="str">
        <f>'Hedge 7 | (BM1D)2'!AM108</f>
        <v/>
      </c>
      <c r="CD108" s="25" t="str">
        <f>'Hedge 7 | (BM1D)2'!S108</f>
        <v/>
      </c>
      <c r="CE108" s="39" t="str">
        <f>'Hedge 7 | (BM1D)2'!U108</f>
        <v/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P108" s="1" t="str">
        <f t="shared" ca="1" si="285"/>
        <v/>
      </c>
      <c r="CQ108" s="1">
        <v>108</v>
      </c>
      <c r="CS108" s="1">
        <f ca="1">IF(CS109="",-1,COUNTIF(INDIRECT(CS107&amp;CQ105):INDIRECT(CS107&amp;CQ109),"Y"))</f>
        <v>-1</v>
      </c>
      <c r="CT108" s="1">
        <f ca="1">IF(CT109="",-1,COUNTIF(INDIRECT(CT107&amp;CQ105):INDIRECT(CT107&amp;CQ109),"Y"))</f>
        <v>-1</v>
      </c>
      <c r="CU108" s="1">
        <f ca="1">IF(CU109="",-1,COUNTIF(INDIRECT(CU107&amp;CQ105):INDIRECT(CU107&amp;CQ109),"Y"))</f>
        <v>-1</v>
      </c>
      <c r="CV108" s="1">
        <f ca="1">IF(CV109="",-1,COUNTIF(INDIRECT(CV107&amp;CS105):INDIRECT(CV107&amp;CQ109),"Y"))</f>
        <v>-1</v>
      </c>
      <c r="CW108" s="1" t="str" cm="1">
        <f t="array" aca="1" ref="CW108" ca="1">IFERROR(INDEX($CS$109:$CV$109,_xlfn.AGGREGATE(15,6,COLUMN($CS$109:$CV$109)-COLUMN($CR$109)/($CS$108:$CV$108=MAX($CS$108:$CV$108)),COLUMNS($CS$109:CS109
))),"")</f>
        <v/>
      </c>
      <c r="CX108" s="1" t="str" cm="1">
        <f t="array" aca="1" ref="CX108" ca="1">IFERROR(INDEX($CS$109:$CV$109,_xlfn.AGGREGATE(15,6,COLUMN($CS$109:$CV$109)-COLUMN($CR$109)/($CS$108:$CV$108=MAX($CS$108:$CV$108)),COLUMNS($CS$109:CT109
))),"")</f>
        <v/>
      </c>
      <c r="CY108" s="1" t="str" cm="1">
        <f t="array" aca="1" ref="CY108" ca="1">IFERROR(INDEX($CS$109:$CV$109,_xlfn.AGGREGATE(15,6,COLUMN($CS$109:$CV$109)-COLUMN($CR$109)/($CS$108:$CV$108=MAX($CS$108:$CV$108)),COLUMNS($CS$109:CU109
))),"")</f>
        <v/>
      </c>
      <c r="CZ108" s="1" t="str" cm="1">
        <f t="array" aca="1" ref="CZ108" ca="1">IFERROR(INDEX($CS$109:$CV$109,_xlfn.AGGREGATE(15,6,COLUMN($CS$109:$CV$109)-COLUMN($CR$109)/($CS$108:$CV$108=MAX($CS$108:$CV$108)),COLUMNS($CS$109:CV109
))),"")</f>
        <v/>
      </c>
      <c r="DB108" s="1" t="str">
        <f ca="1">$CW$104</f>
        <v/>
      </c>
      <c r="DE108" s="1" t="str">
        <f t="shared" si="199"/>
        <v/>
      </c>
      <c r="EB108" s="17" t="str">
        <f t="shared" si="188"/>
        <v>B99</v>
      </c>
      <c r="EC108" s="75" t="str">
        <f t="shared" si="189"/>
        <v/>
      </c>
      <c r="ED108" s="4" t="str">
        <f t="shared" si="190"/>
        <v/>
      </c>
      <c r="EE108" s="4" t="str">
        <f t="shared" si="191"/>
        <v/>
      </c>
      <c r="EF108" s="4" t="str">
        <f t="shared" si="192"/>
        <v/>
      </c>
      <c r="EG108" s="4" t="str">
        <f t="shared" si="193"/>
        <v/>
      </c>
      <c r="EH108" s="4" t="str">
        <f t="shared" si="194"/>
        <v/>
      </c>
    </row>
    <row r="109" spans="1:138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34"/>
      <c r="AI109" s="120"/>
      <c r="AJ109" s="121"/>
      <c r="AK109" s="116"/>
      <c r="AL109" s="74"/>
      <c r="AM109" s="70" t="str" cm="1">
        <f t="array" aca="1" ref="AM109" ca="1">IF(AH108="","",INDIRECT(DB108&amp;CQ109))</f>
        <v/>
      </c>
      <c r="AN109" s="41" t="str">
        <f t="shared" si="195"/>
        <v/>
      </c>
      <c r="AO109" s="41" t="str">
        <f t="shared" si="200"/>
        <v/>
      </c>
      <c r="AP109" s="42" t="str">
        <f t="shared" si="196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40" t="str">
        <f>'Hedge 6 | (D3BF3)2'!B109</f>
        <v/>
      </c>
      <c r="BO109" s="41" t="str">
        <f>'Hedge 6 | (D3BF3)2'!C109</f>
        <v/>
      </c>
      <c r="BP109" s="41" t="str">
        <f>'Hedge 6 | (D3BF3)2'!H109</f>
        <v/>
      </c>
      <c r="BQ109" s="41" t="str">
        <f>'Hedge 6 | (D3BF3)2'!O109</f>
        <v/>
      </c>
      <c r="BR109" s="41" t="str">
        <f>IF(AH109="","",IF('Hedge 6 | (D3BF3)2'!X109="W","Y",IF('Hedge 6 | (D3BF3)2'!X109="L","N","")))</f>
        <v/>
      </c>
      <c r="BS109" s="41" t="str">
        <f>'Hedge 6 | (D3BF3)2'!AM109</f>
        <v/>
      </c>
      <c r="BT109" s="41" t="str">
        <f>'Hedge 6 | (D3BF3)2'!S109</f>
        <v/>
      </c>
      <c r="BU109" s="42" t="str">
        <f>'Hedge 6 | (D3BF3)2'!U109</f>
        <v/>
      </c>
      <c r="BV109" s="55"/>
      <c r="BW109" s="55"/>
      <c r="BX109" s="40" t="str">
        <f>'Hedge 7 | (BM1D)2'!B109</f>
        <v/>
      </c>
      <c r="BY109" s="41" t="str">
        <f>'Hedge 7 | (BM1D)2'!C109</f>
        <v/>
      </c>
      <c r="BZ109" s="41" t="str">
        <f>'Hedge 7 | (BM1D)2'!H109</f>
        <v/>
      </c>
      <c r="CA109" s="41" t="str">
        <f>'Hedge 7 | (BM1D)2'!O109</f>
        <v/>
      </c>
      <c r="CB109" s="41" t="str">
        <f>IF(AH109="","",IF('Hedge 7 | (BM1D)2'!X109="W","Y",IF('Hedge 7 | (BM1D)2'!X109="L","N","")))</f>
        <v/>
      </c>
      <c r="CC109" s="41" t="str">
        <f>'Hedge 7 | (BM1D)2'!AM109</f>
        <v/>
      </c>
      <c r="CD109" s="41" t="str">
        <f>'Hedge 7 | (BM1D)2'!S109</f>
        <v/>
      </c>
      <c r="CE109" s="42" t="str">
        <f>'Hedge 7 | (BM1D)2'!U109</f>
        <v/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 t="str">
        <f t="shared" ref="CI109" si="288">I109</f>
        <v/>
      </c>
      <c r="CJ109" s="1" t="str">
        <f t="shared" ref="CJ109" si="289">S109</f>
        <v/>
      </c>
      <c r="CK109" s="1" t="str">
        <f t="shared" ref="CK109" si="290">AC109</f>
        <v/>
      </c>
      <c r="CL109" s="1" t="str">
        <f t="shared" ref="CL109" si="291">BA109</f>
        <v/>
      </c>
      <c r="CM109" s="1" t="str">
        <f t="shared" ref="CM109" si="292">BK109</f>
        <v/>
      </c>
      <c r="CN109" s="1" t="str">
        <f t="shared" ref="CN109" si="293">BU109</f>
        <v/>
      </c>
      <c r="CO109" s="1" t="str">
        <f t="shared" ref="CO109" si="294">CE109</f>
        <v/>
      </c>
      <c r="CP109" s="1" t="str">
        <f t="shared" ref="CP109" si="295">IF(AH109="","",INDEX($CI$4:$CO$4,MATCH(MAX(CI109:CO109),CI109:CO109,0)))</f>
        <v/>
      </c>
      <c r="CQ109" s="1">
        <v>109</v>
      </c>
      <c r="CS109" s="1" t="str" cm="1">
        <f t="array" ref="CS109">IFERROR(INDEX($CI$4:$CO$4,_xlfn.AGGREGATE(15,6,COLUMN($CI$4:$CO$4)-COLUMN($CH$1)/($CI$109:$CO$109=MAX($CI$109:$CO$109)),COLUMNS($CI$4:CI109))),"")</f>
        <v/>
      </c>
      <c r="CT109" s="1" t="str" cm="1">
        <f t="array" ref="CT109">IFERROR(INDEX($CI$4:$CO$4,_xlfn.AGGREGATE(15,6,COLUMN($CI$4:$CO$4)-COLUMN($CH$1)/($CI$109:$CO$109=MAX($CI$109:$CO$109)),COLUMNS($CI$4:CJ109))),"")</f>
        <v/>
      </c>
      <c r="CU109" s="1" t="str" cm="1">
        <f t="array" ref="CU109">IFERROR(INDEX($CI$4:$CO$4,_xlfn.AGGREGATE(15,6,COLUMN($CI$4:$CO$4)-COLUMN($CH$1)/($CI$109:$CO$109=MAX($CI$109:$CO$109)),COLUMNS($CI$4:CK109))),"")</f>
        <v/>
      </c>
      <c r="CV109" s="1" t="str" cm="1">
        <f t="array" ref="CV109">IFERROR(INDEX($CI$4:$CO$4,_xlfn.AGGREGATE(15,6,COLUMN($CI$4:$CO$4)-COLUMN($CH$1)/($CI$109:$CO$109=MAX($CI$109:$CO$109)),COLUMNS($CI$4:CL109))),"")</f>
        <v/>
      </c>
      <c r="CW109" s="66" t="str">
        <f t="shared" ref="CW109" ca="1" si="296">IF(CX108="",CW108,CW105)</f>
        <v/>
      </c>
      <c r="DA109" s="1" t="str">
        <f ca="1">IF(CW106&gt;1,"R","N")</f>
        <v>R</v>
      </c>
      <c r="DB109" s="1" t="str">
        <f ca="1">CW109</f>
        <v/>
      </c>
      <c r="DE109" s="1" t="str">
        <f t="shared" si="199"/>
        <v/>
      </c>
      <c r="EB109" s="18" t="str">
        <f t="shared" si="188"/>
        <v>B100</v>
      </c>
      <c r="EC109" s="76" t="str">
        <f t="shared" si="189"/>
        <v/>
      </c>
      <c r="ED109" s="5" t="str">
        <f t="shared" si="190"/>
        <v/>
      </c>
      <c r="EE109" s="5" t="str">
        <f t="shared" si="191"/>
        <v/>
      </c>
      <c r="EF109" s="5" t="str">
        <f t="shared" si="192"/>
        <v/>
      </c>
      <c r="EG109" s="5" t="str">
        <f t="shared" si="193"/>
        <v/>
      </c>
      <c r="EH109" s="5" t="str">
        <f t="shared" si="194"/>
        <v/>
      </c>
    </row>
    <row r="110" spans="1:138" ht="26.25">
      <c r="A110" s="138" t="s">
        <v>157</v>
      </c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38"/>
      <c r="CA110" s="138"/>
      <c r="CB110" s="138"/>
      <c r="CC110" s="138"/>
      <c r="CD110" s="138"/>
      <c r="CE110" s="138"/>
      <c r="CF110" s="138"/>
      <c r="CG110" s="138"/>
      <c r="CH110" s="138"/>
      <c r="CI110" s="138"/>
      <c r="CJ110" s="138"/>
      <c r="DE110" s="1" t="str">
        <f t="shared" si="199"/>
        <v/>
      </c>
    </row>
    <row r="111" spans="1:138">
      <c r="DE111" s="1" t="str">
        <f t="shared" si="199"/>
        <v/>
      </c>
    </row>
    <row r="112" spans="1:138">
      <c r="DE112" s="1" t="str">
        <f t="shared" si="199"/>
        <v/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mergeCells count="14"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AK3:AP3"/>
    <mergeCell ref="BX3:CE3"/>
  </mergeCells>
  <phoneticPr fontId="2" type="noConversion"/>
  <conditionalFormatting sqref="F10:F109">
    <cfRule type="cellIs" dxfId="115" priority="132" operator="equal">
      <formula>"Y"</formula>
    </cfRule>
    <cfRule type="cellIs" dxfId="114" priority="133" operator="equal">
      <formula>"N"</formula>
    </cfRule>
  </conditionalFormatting>
  <conditionalFormatting sqref="G10:G109">
    <cfRule type="cellIs" dxfId="113" priority="141" operator="lessThan">
      <formula>-2</formula>
    </cfRule>
    <cfRule type="cellIs" dxfId="112" priority="140" operator="greaterThan">
      <formula>2</formula>
    </cfRule>
    <cfRule type="cellIs" dxfId="111" priority="139" operator="equal">
      <formula>""""""</formula>
    </cfRule>
    <cfRule type="containsBlanks" priority="138">
      <formula>LEN(TRIM(G10))=0</formula>
    </cfRule>
    <cfRule type="containsBlanks" dxfId="110" priority="137">
      <formula>LEN(TRIM(G10))=0</formula>
    </cfRule>
    <cfRule type="cellIs" dxfId="109" priority="142" operator="between">
      <formula>-2</formula>
      <formula>2</formula>
    </cfRule>
  </conditionalFormatting>
  <conditionalFormatting sqref="P10:P109">
    <cfRule type="cellIs" dxfId="108" priority="124" operator="equal">
      <formula>"Y"</formula>
    </cfRule>
    <cfRule type="cellIs" dxfId="107" priority="125" operator="equal">
      <formula>"N"</formula>
    </cfRule>
  </conditionalFormatting>
  <conditionalFormatting sqref="Q10:Q109">
    <cfRule type="cellIs" dxfId="106" priority="130" operator="lessThan">
      <formula>-2</formula>
    </cfRule>
    <cfRule type="cellIs" dxfId="105" priority="131" operator="between">
      <formula>-2</formula>
      <formula>2</formula>
    </cfRule>
    <cfRule type="containsBlanks" dxfId="104" priority="126">
      <formula>LEN(TRIM(Q10))=0</formula>
    </cfRule>
    <cfRule type="cellIs" dxfId="103" priority="129" operator="greaterThan">
      <formula>2</formula>
    </cfRule>
    <cfRule type="cellIs" dxfId="102" priority="128" operator="equal">
      <formula>""""""</formula>
    </cfRule>
    <cfRule type="containsBlanks" priority="127">
      <formula>LEN(TRIM(Q10))=0</formula>
    </cfRule>
  </conditionalFormatting>
  <conditionalFormatting sqref="Z10:Z109">
    <cfRule type="cellIs" dxfId="101" priority="25" operator="equal">
      <formula>"Y"</formula>
    </cfRule>
    <cfRule type="cellIs" dxfId="100" priority="26" operator="equal">
      <formula>"N"</formula>
    </cfRule>
  </conditionalFormatting>
  <conditionalFormatting sqref="AA10:AA109">
    <cfRule type="cellIs" dxfId="99" priority="30" operator="greaterThan">
      <formula>2</formula>
    </cfRule>
    <cfRule type="cellIs" dxfId="98" priority="32" operator="between">
      <formula>-2</formula>
      <formula>2</formula>
    </cfRule>
    <cfRule type="cellIs" dxfId="97" priority="31" operator="lessThan">
      <formula>-2</formula>
    </cfRule>
    <cfRule type="containsBlanks" dxfId="96" priority="27">
      <formula>LEN(TRIM(AA10))=0</formula>
    </cfRule>
    <cfRule type="containsBlanks" priority="28">
      <formula>LEN(TRIM(AA10))=0</formula>
    </cfRule>
    <cfRule type="cellIs" dxfId="95" priority="29" operator="equal">
      <formula>""""""</formula>
    </cfRule>
  </conditionalFormatting>
  <conditionalFormatting sqref="AH5:AJ109">
    <cfRule type="cellIs" dxfId="94" priority="41" operator="equal">
      <formula>"B"</formula>
    </cfRule>
    <cfRule type="cellIs" dxfId="93" priority="42" operator="equal">
      <formula>"P"</formula>
    </cfRule>
    <cfRule type="cellIs" dxfId="92" priority="43" operator="equal">
      <formula>"P"</formula>
    </cfRule>
  </conditionalFormatting>
  <conditionalFormatting sqref="AK5:AQ9 AQ10:AQ109">
    <cfRule type="cellIs" dxfId="91" priority="143" operator="equal">
      <formula>"B"</formula>
    </cfRule>
    <cfRule type="cellIs" dxfId="90" priority="144" operator="equal">
      <formula>"P"</formula>
    </cfRule>
    <cfRule type="cellIs" dxfId="89" priority="145" operator="equal">
      <formula>"P"</formula>
    </cfRule>
  </conditionalFormatting>
  <conditionalFormatting sqref="AX10:AX109">
    <cfRule type="cellIs" dxfId="77" priority="92" operator="equal">
      <formula>"Y"</formula>
    </cfRule>
    <cfRule type="cellIs" dxfId="76" priority="93" operator="equal">
      <formula>"N"</formula>
    </cfRule>
  </conditionalFormatting>
  <conditionalFormatting sqref="AY10:AY109">
    <cfRule type="containsBlanks" dxfId="75" priority="94">
      <formula>LEN(TRIM(AY10))=0</formula>
    </cfRule>
    <cfRule type="containsBlanks" priority="95">
      <formula>LEN(TRIM(AY10))=0</formula>
    </cfRule>
    <cfRule type="cellIs" dxfId="74" priority="96" operator="equal">
      <formula>""""""</formula>
    </cfRule>
    <cfRule type="cellIs" dxfId="73" priority="97" operator="greaterThan">
      <formula>2</formula>
    </cfRule>
    <cfRule type="cellIs" dxfId="72" priority="98" operator="lessThan">
      <formula>-2</formula>
    </cfRule>
    <cfRule type="cellIs" dxfId="71" priority="99" operator="between">
      <formula>-2</formula>
      <formula>2</formula>
    </cfRule>
  </conditionalFormatting>
  <conditionalFormatting sqref="BH10:BH109">
    <cfRule type="cellIs" dxfId="70" priority="84" operator="equal">
      <formula>"Y"</formula>
    </cfRule>
    <cfRule type="cellIs" dxfId="69" priority="85" operator="equal">
      <formula>"N"</formula>
    </cfRule>
  </conditionalFormatting>
  <conditionalFormatting sqref="BI10:BI109">
    <cfRule type="containsBlanks" priority="87">
      <formula>LEN(TRIM(BI10))=0</formula>
    </cfRule>
    <cfRule type="cellIs" dxfId="68" priority="88" operator="equal">
      <formula>""""""</formula>
    </cfRule>
    <cfRule type="cellIs" dxfId="67" priority="89" operator="greaterThan">
      <formula>2</formula>
    </cfRule>
    <cfRule type="cellIs" dxfId="66" priority="90" operator="lessThan">
      <formula>-2</formula>
    </cfRule>
    <cfRule type="cellIs" dxfId="65" priority="91" operator="between">
      <formula>-2</formula>
      <formula>2</formula>
    </cfRule>
    <cfRule type="containsBlanks" dxfId="64" priority="86">
      <formula>LEN(TRIM(BI10))=0</formula>
    </cfRule>
  </conditionalFormatting>
  <conditionalFormatting sqref="BR10:BR109">
    <cfRule type="cellIs" dxfId="63" priority="77" operator="equal">
      <formula>"N"</formula>
    </cfRule>
    <cfRule type="cellIs" dxfId="62" priority="76" operator="equal">
      <formula>"Y"</formula>
    </cfRule>
  </conditionalFormatting>
  <conditionalFormatting sqref="BS10:BS109">
    <cfRule type="cellIs" dxfId="61" priority="82" operator="lessThan">
      <formula>-2</formula>
    </cfRule>
    <cfRule type="cellIs" dxfId="60" priority="81" operator="greaterThan">
      <formula>2</formula>
    </cfRule>
    <cfRule type="cellIs" dxfId="59" priority="80" operator="equal">
      <formula>""""""</formula>
    </cfRule>
    <cfRule type="containsBlanks" priority="79">
      <formula>LEN(TRIM(BS10))=0</formula>
    </cfRule>
    <cfRule type="containsBlanks" dxfId="58" priority="78">
      <formula>LEN(TRIM(BS10))=0</formula>
    </cfRule>
    <cfRule type="cellIs" dxfId="57" priority="83" operator="between">
      <formula>-2</formula>
      <formula>2</formula>
    </cfRule>
  </conditionalFormatting>
  <conditionalFormatting sqref="CB10:CB109">
    <cfRule type="cellIs" dxfId="56" priority="13" operator="equal">
      <formula>"Y"</formula>
    </cfRule>
    <cfRule type="cellIs" dxfId="55" priority="14" operator="equal">
      <formula>"N"</formula>
    </cfRule>
  </conditionalFormatting>
  <conditionalFormatting sqref="CC10:CC109">
    <cfRule type="cellIs" dxfId="54" priority="20" operator="between">
      <formula>-2</formula>
      <formula>2</formula>
    </cfRule>
    <cfRule type="cellIs" dxfId="53" priority="19" operator="lessThan">
      <formula>-2</formula>
    </cfRule>
    <cfRule type="cellIs" dxfId="52" priority="18" operator="greaterThan">
      <formula>2</formula>
    </cfRule>
    <cfRule type="cellIs" dxfId="51" priority="17" operator="equal">
      <formula>""""""</formula>
    </cfRule>
    <cfRule type="containsBlanks" priority="16">
      <formula>LEN(TRIM(CC10))=0</formula>
    </cfRule>
    <cfRule type="containsBlanks" dxfId="50" priority="15">
      <formula>LEN(TRIM(CC10))=0</formula>
    </cfRule>
  </conditionalFormatting>
  <conditionalFormatting sqref="AN10:AN109">
    <cfRule type="cellIs" dxfId="9" priority="5" operator="equal">
      <formula>"Y"</formula>
    </cfRule>
    <cfRule type="cellIs" dxfId="10" priority="6" operator="equal">
      <formula>"N"</formula>
    </cfRule>
  </conditionalFormatting>
  <conditionalFormatting sqref="AO10:AO109">
    <cfRule type="containsBlanks" dxfId="8" priority="7">
      <formula>LEN(TRIM(AO10))=0</formula>
    </cfRule>
    <cfRule type="containsBlanks" priority="8">
      <formula>LEN(TRIM(AO10))=0</formula>
    </cfRule>
    <cfRule type="cellIs" dxfId="7" priority="9" operator="equal">
      <formula>""""""</formula>
    </cfRule>
    <cfRule type="cellIs" dxfId="6" priority="10" operator="greaterThan">
      <formula>2</formula>
    </cfRule>
    <cfRule type="cellIs" dxfId="5" priority="11" operator="lessThan">
      <formula>-2</formula>
    </cfRule>
    <cfRule type="cellIs" dxfId="4" priority="12" operator="between">
      <formula>-2</formula>
      <formula>2</formula>
    </cfRule>
  </conditionalFormatting>
  <conditionalFormatting sqref="AP10:AP109">
    <cfRule type="expression" dxfId="3" priority="1">
      <formula>DE10="G"</formula>
    </cfRule>
    <cfRule type="expression" dxfId="0" priority="2">
      <formula>DE10="GRR"</formula>
    </cfRule>
    <cfRule type="expression" dxfId="2" priority="3">
      <formula>DE10="R"</formula>
    </cfRule>
    <cfRule type="expression" dxfId="1" priority="4">
      <formula>DE10="GGR"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122"/>
  <sheetViews>
    <sheetView topLeftCell="A104" workbookViewId="0">
      <selection activeCell="M116" sqref="M116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53</v>
      </c>
      <c r="G1" s="1">
        <v>-6</v>
      </c>
      <c r="I1" s="1" t="s">
        <v>178</v>
      </c>
      <c r="J1" s="1">
        <v>-6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55</v>
      </c>
      <c r="G2" s="1">
        <v>-3</v>
      </c>
      <c r="I2" s="1" t="s">
        <v>179</v>
      </c>
      <c r="J2" s="1">
        <v>-3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56</v>
      </c>
      <c r="G3" s="1">
        <v>-1</v>
      </c>
      <c r="I3" s="1" t="s">
        <v>180</v>
      </c>
      <c r="J3" s="1">
        <v>-1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54</v>
      </c>
      <c r="G4" s="1">
        <v>-1</v>
      </c>
      <c r="I4" s="1" t="s">
        <v>181</v>
      </c>
      <c r="J4" s="1">
        <v>-1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57</v>
      </c>
      <c r="G5" s="1">
        <v>6</v>
      </c>
      <c r="I5" s="1" t="s">
        <v>174</v>
      </c>
      <c r="J5" s="1">
        <v>6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58</v>
      </c>
      <c r="G6" s="1">
        <v>3</v>
      </c>
      <c r="I6" s="1" t="s">
        <v>182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59</v>
      </c>
      <c r="G7" s="1">
        <v>1</v>
      </c>
      <c r="I7" s="1" t="s">
        <v>183</v>
      </c>
      <c r="J7" s="1">
        <v>1</v>
      </c>
      <c r="L7" t="s">
        <v>364</v>
      </c>
      <c r="M7" t="s">
        <v>365</v>
      </c>
      <c r="O7" t="s">
        <v>364</v>
      </c>
      <c r="P7" t="s">
        <v>363</v>
      </c>
      <c r="R7" t="s">
        <v>364</v>
      </c>
      <c r="S7" t="s">
        <v>366</v>
      </c>
      <c r="U7" t="s">
        <v>364</v>
      </c>
      <c r="V7" t="s">
        <v>363</v>
      </c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61</v>
      </c>
      <c r="G9" s="1">
        <v>-1</v>
      </c>
      <c r="I9" s="1" t="s">
        <v>185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62</v>
      </c>
      <c r="G10" s="1">
        <v>1</v>
      </c>
      <c r="I10" s="1" t="s">
        <v>186</v>
      </c>
      <c r="J10" s="1">
        <v>1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63</v>
      </c>
      <c r="G11" s="1">
        <v>3</v>
      </c>
      <c r="I11" s="1" t="s">
        <v>175</v>
      </c>
      <c r="J11" s="1">
        <v>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38</v>
      </c>
      <c r="G12" s="1">
        <v>-3</v>
      </c>
      <c r="I12" s="1" t="s">
        <v>187</v>
      </c>
      <c r="J12" s="1">
        <v>-3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10</v>
      </c>
      <c r="G13" s="1">
        <v>-1</v>
      </c>
      <c r="I13" s="1" t="s">
        <v>167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11</v>
      </c>
      <c r="G14" s="1">
        <v>1</v>
      </c>
      <c r="I14" s="1" t="s">
        <v>166</v>
      </c>
      <c r="J14" s="1">
        <v>1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64</v>
      </c>
      <c r="G15" s="1">
        <v>6</v>
      </c>
      <c r="I15" s="1" t="s">
        <v>176</v>
      </c>
      <c r="J15" s="1">
        <v>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65</v>
      </c>
      <c r="G16" s="1">
        <v>-6</v>
      </c>
      <c r="I16" s="1" t="s">
        <v>188</v>
      </c>
      <c r="J16" s="1">
        <v>-6</v>
      </c>
      <c r="L16" s="20"/>
    </row>
    <row r="17" spans="1:12">
      <c r="A17" s="1" t="s">
        <v>29</v>
      </c>
      <c r="B17" s="1" t="s">
        <v>10</v>
      </c>
      <c r="C17" s="1" t="str">
        <f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>A18&amp;B18</f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>A19&amp;B19</f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79</v>
      </c>
      <c r="G30" s="1">
        <v>-6</v>
      </c>
      <c r="I30" t="s">
        <v>202</v>
      </c>
      <c r="J30" s="1">
        <v>-6</v>
      </c>
    </row>
    <row r="31" spans="1:12">
      <c r="C31" s="1" t="str">
        <f t="shared" si="0"/>
        <v/>
      </c>
      <c r="F31" t="s">
        <v>80</v>
      </c>
      <c r="G31" s="1">
        <v>-6</v>
      </c>
      <c r="I31" t="s">
        <v>203</v>
      </c>
      <c r="J31" s="1">
        <v>-6</v>
      </c>
    </row>
    <row r="32" spans="1:12">
      <c r="C32" s="1" t="str">
        <f t="shared" si="0"/>
        <v/>
      </c>
      <c r="F32" t="s">
        <v>81</v>
      </c>
      <c r="G32" s="1">
        <v>-3</v>
      </c>
      <c r="I32" t="s">
        <v>204</v>
      </c>
      <c r="J32" s="1">
        <v>-3</v>
      </c>
    </row>
    <row r="33" spans="3:10">
      <c r="C33" s="1" t="str">
        <f t="shared" si="0"/>
        <v/>
      </c>
      <c r="F33" t="s">
        <v>82</v>
      </c>
      <c r="G33" s="1">
        <v>-3</v>
      </c>
      <c r="I33" t="s">
        <v>205</v>
      </c>
      <c r="J33" s="1">
        <v>-3</v>
      </c>
    </row>
    <row r="34" spans="3:10">
      <c r="C34" s="1" t="str">
        <f t="shared" si="0"/>
        <v/>
      </c>
      <c r="F34" t="s">
        <v>83</v>
      </c>
      <c r="G34" s="1">
        <v>-1</v>
      </c>
      <c r="I34" t="s">
        <v>206</v>
      </c>
      <c r="J34" s="1">
        <v>-1</v>
      </c>
    </row>
    <row r="35" spans="3:10">
      <c r="C35" s="1" t="str">
        <f t="shared" si="0"/>
        <v/>
      </c>
      <c r="F35" t="s">
        <v>84</v>
      </c>
      <c r="G35" s="1">
        <v>-1</v>
      </c>
      <c r="I35" t="s">
        <v>207</v>
      </c>
      <c r="J35" s="1">
        <v>-1</v>
      </c>
    </row>
    <row r="36" spans="3:10">
      <c r="C36" s="1" t="str">
        <f t="shared" si="0"/>
        <v/>
      </c>
      <c r="F36" t="s">
        <v>85</v>
      </c>
      <c r="G36" s="1">
        <v>-1</v>
      </c>
      <c r="I36" t="s">
        <v>208</v>
      </c>
      <c r="J36" s="1">
        <v>-1</v>
      </c>
    </row>
    <row r="37" spans="3:10">
      <c r="C37" s="1" t="str">
        <f t="shared" si="0"/>
        <v/>
      </c>
      <c r="F37" t="s">
        <v>86</v>
      </c>
      <c r="G37" s="1">
        <v>-1</v>
      </c>
      <c r="I37" t="s">
        <v>209</v>
      </c>
      <c r="J37" s="1">
        <v>-1</v>
      </c>
    </row>
    <row r="38" spans="3:10">
      <c r="C38" s="1" t="str">
        <f t="shared" si="0"/>
        <v/>
      </c>
      <c r="F38" t="s">
        <v>87</v>
      </c>
      <c r="G38" s="1">
        <v>-6</v>
      </c>
      <c r="I38" t="s">
        <v>210</v>
      </c>
      <c r="J38" s="1">
        <v>-6</v>
      </c>
    </row>
    <row r="39" spans="3:10">
      <c r="C39" s="1" t="str">
        <f t="shared" si="0"/>
        <v/>
      </c>
      <c r="F39" t="s">
        <v>88</v>
      </c>
      <c r="G39" s="1">
        <v>-6</v>
      </c>
      <c r="I39" t="s">
        <v>211</v>
      </c>
      <c r="J39" s="1">
        <v>-6</v>
      </c>
    </row>
    <row r="40" spans="3:10">
      <c r="C40" s="1" t="str">
        <f t="shared" si="0"/>
        <v/>
      </c>
      <c r="F40" t="s">
        <v>89</v>
      </c>
      <c r="G40" s="1">
        <v>-3</v>
      </c>
      <c r="I40" t="s">
        <v>212</v>
      </c>
      <c r="J40" s="1">
        <v>-3</v>
      </c>
    </row>
    <row r="41" spans="3:10">
      <c r="C41" s="1" t="str">
        <f t="shared" si="0"/>
        <v/>
      </c>
      <c r="F41" t="s">
        <v>90</v>
      </c>
      <c r="G41" s="1">
        <v>-3</v>
      </c>
      <c r="I41" t="s">
        <v>213</v>
      </c>
      <c r="J41" s="1">
        <v>-3</v>
      </c>
    </row>
    <row r="42" spans="3:10">
      <c r="C42" s="1" t="str">
        <f t="shared" si="0"/>
        <v/>
      </c>
      <c r="F42" t="s">
        <v>91</v>
      </c>
      <c r="G42" s="1">
        <v>-1</v>
      </c>
      <c r="I42" t="s">
        <v>214</v>
      </c>
      <c r="J42" s="1">
        <v>-1</v>
      </c>
    </row>
    <row r="43" spans="3:10">
      <c r="C43" s="1" t="str">
        <f t="shared" si="0"/>
        <v/>
      </c>
      <c r="F43" t="s">
        <v>92</v>
      </c>
      <c r="G43" s="1">
        <v>-1</v>
      </c>
      <c r="I43" t="s">
        <v>215</v>
      </c>
      <c r="J43" s="1">
        <v>-1</v>
      </c>
    </row>
    <row r="44" spans="3:10">
      <c r="C44" s="1" t="str">
        <f t="shared" si="0"/>
        <v/>
      </c>
      <c r="F44" t="s">
        <v>93</v>
      </c>
      <c r="G44" s="1">
        <v>-1</v>
      </c>
      <c r="I44" t="s">
        <v>216</v>
      </c>
      <c r="J44" s="1">
        <v>-1</v>
      </c>
    </row>
    <row r="45" spans="3:10">
      <c r="C45" s="1" t="str">
        <f t="shared" si="0"/>
        <v/>
      </c>
      <c r="F45" t="s">
        <v>94</v>
      </c>
      <c r="G45" s="1">
        <v>-1</v>
      </c>
      <c r="I45" t="s">
        <v>217</v>
      </c>
      <c r="J45" s="1">
        <v>-1</v>
      </c>
    </row>
    <row r="46" spans="3:10">
      <c r="C46" s="1" t="str">
        <f t="shared" si="0"/>
        <v/>
      </c>
      <c r="F46" t="s">
        <v>95</v>
      </c>
      <c r="G46" s="1">
        <v>1</v>
      </c>
      <c r="I46" t="s">
        <v>218</v>
      </c>
      <c r="J46" s="1">
        <v>1</v>
      </c>
    </row>
    <row r="47" spans="3:10">
      <c r="C47" s="1" t="str">
        <f t="shared" si="0"/>
        <v/>
      </c>
      <c r="F47" t="s">
        <v>96</v>
      </c>
      <c r="G47" s="1">
        <v>1</v>
      </c>
      <c r="I47" t="s">
        <v>219</v>
      </c>
      <c r="J47" s="1">
        <v>1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220</v>
      </c>
      <c r="J48" s="1">
        <v>1</v>
      </c>
    </row>
    <row r="49" spans="3:10">
      <c r="C49" s="1" t="str">
        <f t="shared" si="0"/>
        <v/>
      </c>
      <c r="F49" t="s">
        <v>98</v>
      </c>
      <c r="G49" s="1">
        <v>1</v>
      </c>
      <c r="I49" t="s">
        <v>221</v>
      </c>
      <c r="J49" s="1">
        <v>1</v>
      </c>
    </row>
    <row r="50" spans="3:10">
      <c r="C50" s="1" t="str">
        <f t="shared" si="0"/>
        <v/>
      </c>
      <c r="F50" t="s">
        <v>99</v>
      </c>
      <c r="G50" s="1">
        <v>3</v>
      </c>
      <c r="I50" t="s">
        <v>222</v>
      </c>
      <c r="J50" s="1">
        <v>3</v>
      </c>
    </row>
    <row r="51" spans="3:10">
      <c r="C51" s="1" t="str">
        <f t="shared" si="0"/>
        <v/>
      </c>
      <c r="F51" t="s">
        <v>100</v>
      </c>
      <c r="G51" s="1">
        <v>3</v>
      </c>
      <c r="I51" t="s">
        <v>223</v>
      </c>
      <c r="J51" s="1">
        <v>3</v>
      </c>
    </row>
    <row r="52" spans="3:10">
      <c r="C52" s="1" t="str">
        <f t="shared" si="0"/>
        <v/>
      </c>
      <c r="F52" t="s">
        <v>101</v>
      </c>
      <c r="G52" s="1">
        <v>6</v>
      </c>
      <c r="I52" t="s">
        <v>224</v>
      </c>
      <c r="J52" s="1">
        <v>6</v>
      </c>
    </row>
    <row r="53" spans="3:10">
      <c r="C53" s="1" t="str">
        <f t="shared" si="0"/>
        <v/>
      </c>
      <c r="F53" t="s">
        <v>102</v>
      </c>
      <c r="G53" s="1">
        <v>6</v>
      </c>
      <c r="I53" t="s">
        <v>225</v>
      </c>
      <c r="J53" s="1">
        <v>6</v>
      </c>
    </row>
    <row r="54" spans="3:10">
      <c r="C54" s="1" t="str">
        <f t="shared" si="0"/>
        <v/>
      </c>
      <c r="F54" t="s">
        <v>103</v>
      </c>
      <c r="G54" s="1">
        <v>1</v>
      </c>
      <c r="I54" t="s">
        <v>226</v>
      </c>
      <c r="J54" s="1">
        <v>1</v>
      </c>
    </row>
    <row r="55" spans="3:10">
      <c r="C55" s="1" t="str">
        <f t="shared" ref="C55:C61" si="1">A55&amp;B55</f>
        <v/>
      </c>
      <c r="F55" t="s">
        <v>104</v>
      </c>
      <c r="G55" s="1">
        <v>1</v>
      </c>
      <c r="I55" t="s">
        <v>227</v>
      </c>
      <c r="J55" s="1">
        <v>1</v>
      </c>
    </row>
    <row r="56" spans="3:10">
      <c r="C56" s="1" t="str">
        <f t="shared" si="1"/>
        <v/>
      </c>
      <c r="F56" t="s">
        <v>105</v>
      </c>
      <c r="G56" s="1">
        <v>1</v>
      </c>
      <c r="I56" t="s">
        <v>228</v>
      </c>
      <c r="J56" s="1">
        <v>1</v>
      </c>
    </row>
    <row r="57" spans="3:10">
      <c r="C57" s="1" t="str">
        <f t="shared" si="1"/>
        <v/>
      </c>
      <c r="F57" t="s">
        <v>106</v>
      </c>
      <c r="G57" s="1">
        <v>1</v>
      </c>
      <c r="I57" t="s">
        <v>229</v>
      </c>
      <c r="J57" s="1">
        <v>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230</v>
      </c>
      <c r="J58" s="1">
        <v>3</v>
      </c>
    </row>
    <row r="59" spans="3:10">
      <c r="C59" s="1" t="str">
        <f t="shared" si="1"/>
        <v/>
      </c>
      <c r="F59" t="s">
        <v>108</v>
      </c>
      <c r="G59" s="1">
        <v>3</v>
      </c>
      <c r="I59" t="s">
        <v>231</v>
      </c>
      <c r="J59" s="1">
        <v>3</v>
      </c>
    </row>
    <row r="60" spans="3:10">
      <c r="C60" s="1" t="str">
        <f t="shared" si="1"/>
        <v/>
      </c>
      <c r="F60" t="s">
        <v>109</v>
      </c>
      <c r="G60" s="1">
        <v>6</v>
      </c>
      <c r="I60" t="s">
        <v>232</v>
      </c>
      <c r="J60" s="1">
        <v>6</v>
      </c>
    </row>
    <row r="61" spans="3:10">
      <c r="C61" s="1" t="str">
        <f t="shared" si="1"/>
        <v/>
      </c>
      <c r="F61" t="s">
        <v>110</v>
      </c>
      <c r="G61" s="1">
        <v>6</v>
      </c>
      <c r="I61" t="s">
        <v>177</v>
      </c>
      <c r="J61" s="1">
        <v>6</v>
      </c>
    </row>
    <row r="62" spans="3:10">
      <c r="F62" s="19" t="s">
        <v>156</v>
      </c>
      <c r="G62" s="1">
        <v>-6</v>
      </c>
      <c r="I62" s="19" t="s">
        <v>233</v>
      </c>
      <c r="J62" s="1">
        <v>-6</v>
      </c>
    </row>
    <row r="63" spans="3:10">
      <c r="F63" s="19" t="s">
        <v>111</v>
      </c>
      <c r="G63" s="1">
        <v>1</v>
      </c>
      <c r="I63" s="19" t="s">
        <v>234</v>
      </c>
      <c r="J63" s="1">
        <v>1</v>
      </c>
    </row>
    <row r="64" spans="3:10">
      <c r="F64" s="19" t="s">
        <v>112</v>
      </c>
      <c r="G64" s="1">
        <v>-1</v>
      </c>
      <c r="I64" s="19" t="s">
        <v>235</v>
      </c>
      <c r="J64" s="1">
        <v>-1</v>
      </c>
    </row>
    <row r="65" spans="6:10">
      <c r="F65" s="19" t="s">
        <v>113</v>
      </c>
      <c r="G65" s="1">
        <v>3</v>
      </c>
      <c r="I65" s="19" t="s">
        <v>236</v>
      </c>
      <c r="J65" s="1">
        <v>3</v>
      </c>
    </row>
    <row r="66" spans="6:10">
      <c r="F66" s="19" t="s">
        <v>114</v>
      </c>
      <c r="G66" s="1">
        <v>-3</v>
      </c>
      <c r="I66" s="19" t="s">
        <v>237</v>
      </c>
      <c r="J66" s="1">
        <v>-3</v>
      </c>
    </row>
    <row r="67" spans="6:10">
      <c r="F67" s="19" t="s">
        <v>115</v>
      </c>
      <c r="G67" s="1">
        <v>1</v>
      </c>
      <c r="I67" s="19" t="s">
        <v>238</v>
      </c>
      <c r="J67" s="1">
        <v>1</v>
      </c>
    </row>
    <row r="68" spans="6:10">
      <c r="F68" s="19" t="s">
        <v>116</v>
      </c>
      <c r="G68" s="1">
        <v>-1</v>
      </c>
      <c r="I68" s="19" t="s">
        <v>239</v>
      </c>
      <c r="J68" s="1">
        <v>-1</v>
      </c>
    </row>
    <row r="69" spans="6:10">
      <c r="F69" s="19" t="s">
        <v>117</v>
      </c>
      <c r="G69" s="1">
        <v>6</v>
      </c>
      <c r="I69" s="19" t="s">
        <v>240</v>
      </c>
      <c r="J69" s="1">
        <v>6</v>
      </c>
    </row>
    <row r="70" spans="6:10">
      <c r="F70" s="19" t="s">
        <v>118</v>
      </c>
      <c r="G70" s="1">
        <v>-6</v>
      </c>
      <c r="I70" s="19" t="s">
        <v>241</v>
      </c>
      <c r="J70" s="1">
        <v>-6</v>
      </c>
    </row>
    <row r="71" spans="6:10">
      <c r="F71" s="19" t="s">
        <v>119</v>
      </c>
      <c r="G71" s="1">
        <v>1</v>
      </c>
      <c r="I71" s="19" t="s">
        <v>242</v>
      </c>
      <c r="J71" s="1">
        <v>1</v>
      </c>
    </row>
    <row r="72" spans="6:10">
      <c r="F72" s="19" t="s">
        <v>120</v>
      </c>
      <c r="G72" s="1">
        <v>-1</v>
      </c>
      <c r="I72" s="19" t="s">
        <v>243</v>
      </c>
      <c r="J72" s="1">
        <v>-1</v>
      </c>
    </row>
    <row r="73" spans="6:10">
      <c r="F73" s="19" t="s">
        <v>121</v>
      </c>
      <c r="G73" s="1">
        <v>3</v>
      </c>
      <c r="I73" s="19" t="s">
        <v>244</v>
      </c>
      <c r="J73" s="1">
        <v>3</v>
      </c>
    </row>
    <row r="74" spans="6:10">
      <c r="F74" s="19" t="s">
        <v>122</v>
      </c>
      <c r="G74" s="1">
        <v>-3</v>
      </c>
      <c r="I74" s="19" t="s">
        <v>245</v>
      </c>
      <c r="J74" s="1">
        <v>-3</v>
      </c>
    </row>
    <row r="75" spans="6:10">
      <c r="F75" s="19" t="s">
        <v>123</v>
      </c>
      <c r="G75" s="1">
        <v>1</v>
      </c>
      <c r="I75" s="19" t="s">
        <v>246</v>
      </c>
      <c r="J75" s="1">
        <v>1</v>
      </c>
    </row>
    <row r="76" spans="6:10">
      <c r="F76" s="19" t="s">
        <v>124</v>
      </c>
      <c r="G76" s="1">
        <v>-1</v>
      </c>
      <c r="I76" s="19" t="s">
        <v>247</v>
      </c>
      <c r="J76" s="1">
        <v>-1</v>
      </c>
    </row>
    <row r="77" spans="6:10">
      <c r="F77" s="19" t="s">
        <v>125</v>
      </c>
      <c r="G77" s="1">
        <v>6</v>
      </c>
      <c r="I77" s="19" t="s">
        <v>248</v>
      </c>
      <c r="J77" s="1">
        <v>6</v>
      </c>
    </row>
    <row r="78" spans="6:10">
      <c r="F78" s="19" t="s">
        <v>126</v>
      </c>
      <c r="G78" s="1">
        <v>-6</v>
      </c>
      <c r="I78" s="19" t="s">
        <v>249</v>
      </c>
      <c r="J78" s="1">
        <v>-6</v>
      </c>
    </row>
    <row r="79" spans="6:10">
      <c r="F79" s="19" t="s">
        <v>127</v>
      </c>
      <c r="G79" s="1">
        <v>1</v>
      </c>
      <c r="I79" s="19" t="s">
        <v>250</v>
      </c>
      <c r="J79" s="1">
        <v>1</v>
      </c>
    </row>
    <row r="80" spans="6:10">
      <c r="F80" s="19" t="s">
        <v>128</v>
      </c>
      <c r="G80" s="1">
        <v>-1</v>
      </c>
      <c r="I80" s="19" t="s">
        <v>251</v>
      </c>
      <c r="J80" s="1">
        <v>-1</v>
      </c>
    </row>
    <row r="81" spans="6:10">
      <c r="F81" s="19" t="s">
        <v>129</v>
      </c>
      <c r="G81" s="1">
        <v>3</v>
      </c>
      <c r="I81" s="19" t="s">
        <v>252</v>
      </c>
      <c r="J81" s="1">
        <v>3</v>
      </c>
    </row>
    <row r="82" spans="6:10">
      <c r="F82" s="19" t="s">
        <v>130</v>
      </c>
      <c r="G82" s="1">
        <v>-3</v>
      </c>
      <c r="I82" s="19" t="s">
        <v>253</v>
      </c>
      <c r="J82" s="1">
        <v>-3</v>
      </c>
    </row>
    <row r="83" spans="6:10">
      <c r="F83" s="19" t="s">
        <v>131</v>
      </c>
      <c r="G83" s="1">
        <v>1</v>
      </c>
      <c r="I83" s="19" t="s">
        <v>254</v>
      </c>
      <c r="J83" s="1">
        <v>1</v>
      </c>
    </row>
    <row r="84" spans="6:10">
      <c r="F84" s="19" t="s">
        <v>132</v>
      </c>
      <c r="G84" s="1">
        <v>-1</v>
      </c>
      <c r="I84" s="19" t="s">
        <v>255</v>
      </c>
      <c r="J84" s="1">
        <v>-1</v>
      </c>
    </row>
    <row r="85" spans="6:10">
      <c r="F85" s="19" t="s">
        <v>133</v>
      </c>
      <c r="G85" s="1">
        <v>6</v>
      </c>
      <c r="I85" s="19" t="s">
        <v>256</v>
      </c>
      <c r="J85" s="1">
        <v>6</v>
      </c>
    </row>
    <row r="86" spans="6:10">
      <c r="F86" s="19" t="s">
        <v>134</v>
      </c>
      <c r="G86" s="1">
        <v>-6</v>
      </c>
      <c r="I86" s="19" t="s">
        <v>257</v>
      </c>
      <c r="J86" s="1">
        <v>-6</v>
      </c>
    </row>
    <row r="87" spans="6:10">
      <c r="F87" s="19" t="s">
        <v>135</v>
      </c>
      <c r="G87" s="1">
        <v>1</v>
      </c>
      <c r="I87" s="19" t="s">
        <v>258</v>
      </c>
      <c r="J87" s="1">
        <v>1</v>
      </c>
    </row>
    <row r="88" spans="6:10">
      <c r="F88" s="19" t="s">
        <v>136</v>
      </c>
      <c r="G88" s="1">
        <v>-1</v>
      </c>
      <c r="I88" s="19" t="s">
        <v>259</v>
      </c>
      <c r="J88" s="1">
        <v>-1</v>
      </c>
    </row>
    <row r="89" spans="6:10">
      <c r="F89" s="19" t="s">
        <v>137</v>
      </c>
      <c r="G89" s="1">
        <v>3</v>
      </c>
      <c r="I89" s="19" t="s">
        <v>260</v>
      </c>
      <c r="J89" s="1">
        <v>3</v>
      </c>
    </row>
    <row r="90" spans="6:10">
      <c r="F90" s="19" t="s">
        <v>138</v>
      </c>
      <c r="G90" s="1">
        <v>-3</v>
      </c>
      <c r="I90" s="19" t="s">
        <v>261</v>
      </c>
      <c r="J90" s="1">
        <v>-3</v>
      </c>
    </row>
    <row r="91" spans="6:10">
      <c r="F91" s="19" t="s">
        <v>139</v>
      </c>
      <c r="G91" s="1">
        <v>1</v>
      </c>
      <c r="I91" s="19" t="s">
        <v>262</v>
      </c>
      <c r="J91" s="1">
        <v>1</v>
      </c>
    </row>
    <row r="92" spans="6:10">
      <c r="F92" s="19" t="s">
        <v>140</v>
      </c>
      <c r="G92" s="1">
        <v>-1</v>
      </c>
      <c r="I92" s="19" t="s">
        <v>263</v>
      </c>
      <c r="J92" s="1">
        <v>-1</v>
      </c>
    </row>
    <row r="93" spans="6:10">
      <c r="F93" s="19" t="s">
        <v>141</v>
      </c>
      <c r="G93" s="1">
        <v>6</v>
      </c>
      <c r="I93" s="19" t="s">
        <v>264</v>
      </c>
      <c r="J93" s="1">
        <v>6</v>
      </c>
    </row>
    <row r="94" spans="6:10">
      <c r="F94" s="19" t="s">
        <v>142</v>
      </c>
      <c r="G94" s="1">
        <v>-6</v>
      </c>
      <c r="I94" s="19" t="s">
        <v>265</v>
      </c>
      <c r="J94" s="1">
        <v>-6</v>
      </c>
    </row>
    <row r="95" spans="6:10">
      <c r="F95" s="19" t="s">
        <v>143</v>
      </c>
      <c r="G95" s="1">
        <v>1</v>
      </c>
      <c r="I95" s="19" t="s">
        <v>266</v>
      </c>
      <c r="J95" s="1">
        <v>1</v>
      </c>
    </row>
    <row r="96" spans="6:10">
      <c r="F96" s="19" t="s">
        <v>144</v>
      </c>
      <c r="G96" s="1">
        <v>-1</v>
      </c>
      <c r="I96" s="19" t="s">
        <v>267</v>
      </c>
      <c r="J96" s="1">
        <v>-1</v>
      </c>
    </row>
    <row r="97" spans="6:10">
      <c r="F97" t="s">
        <v>145</v>
      </c>
      <c r="G97" s="1">
        <v>3</v>
      </c>
      <c r="I97" t="s">
        <v>268</v>
      </c>
      <c r="J97" s="1">
        <v>3</v>
      </c>
    </row>
    <row r="98" spans="6:10">
      <c r="F98" t="s">
        <v>146</v>
      </c>
      <c r="G98" s="1">
        <v>-3</v>
      </c>
      <c r="I98" t="s">
        <v>269</v>
      </c>
      <c r="J98" s="1">
        <v>-3</v>
      </c>
    </row>
    <row r="99" spans="6:10">
      <c r="F99" t="s">
        <v>147</v>
      </c>
      <c r="G99" s="1">
        <v>1</v>
      </c>
      <c r="I99" t="s">
        <v>270</v>
      </c>
      <c r="J99" s="1">
        <v>1</v>
      </c>
    </row>
    <row r="100" spans="6:10">
      <c r="F100" t="s">
        <v>148</v>
      </c>
      <c r="G100" s="1">
        <v>-1</v>
      </c>
      <c r="I100" t="s">
        <v>271</v>
      </c>
      <c r="J100" s="1">
        <v>-1</v>
      </c>
    </row>
    <row r="101" spans="6:10">
      <c r="F101" t="s">
        <v>149</v>
      </c>
      <c r="G101" s="1">
        <v>6</v>
      </c>
      <c r="I101" t="s">
        <v>272</v>
      </c>
      <c r="J101" s="1">
        <v>6</v>
      </c>
    </row>
    <row r="102" spans="6:10">
      <c r="F102" t="s">
        <v>150</v>
      </c>
      <c r="G102" s="1">
        <v>-6</v>
      </c>
      <c r="I102" t="s">
        <v>273</v>
      </c>
      <c r="J102" s="1">
        <v>-6</v>
      </c>
    </row>
    <row r="103" spans="6:10">
      <c r="F103" t="s">
        <v>151</v>
      </c>
      <c r="G103" s="1">
        <v>1</v>
      </c>
      <c r="I103" t="s">
        <v>274</v>
      </c>
      <c r="J103" s="1">
        <v>1</v>
      </c>
    </row>
    <row r="104" spans="6:10">
      <c r="F104" t="s">
        <v>152</v>
      </c>
      <c r="G104" s="1">
        <v>-1</v>
      </c>
      <c r="I104" t="s">
        <v>275</v>
      </c>
      <c r="J104" s="1">
        <v>-1</v>
      </c>
    </row>
    <row r="105" spans="6:10">
      <c r="F105" t="s">
        <v>153</v>
      </c>
      <c r="G105" s="1">
        <v>3</v>
      </c>
      <c r="I105" t="s">
        <v>276</v>
      </c>
      <c r="J105" s="1">
        <v>3</v>
      </c>
    </row>
    <row r="106" spans="6:10">
      <c r="F106" t="s">
        <v>154</v>
      </c>
      <c r="G106" s="1">
        <v>-3</v>
      </c>
      <c r="I106" t="s">
        <v>277</v>
      </c>
      <c r="J106" s="1">
        <v>-3</v>
      </c>
    </row>
    <row r="107" spans="6:10">
      <c r="F107" t="s">
        <v>155</v>
      </c>
      <c r="G107" s="1">
        <v>1</v>
      </c>
      <c r="I107" t="s">
        <v>278</v>
      </c>
      <c r="J107" s="1">
        <v>1</v>
      </c>
    </row>
    <row r="108" spans="6:10">
      <c r="F108" s="62" t="s">
        <v>280</v>
      </c>
      <c r="G108" s="62">
        <v>1</v>
      </c>
      <c r="H108" s="63"/>
      <c r="I108" s="63" t="s">
        <v>279</v>
      </c>
      <c r="J108" s="62">
        <v>1</v>
      </c>
    </row>
    <row r="109" spans="6:10">
      <c r="F109" s="62" t="s">
        <v>282</v>
      </c>
      <c r="G109" s="62">
        <v>-1</v>
      </c>
      <c r="H109" s="63"/>
      <c r="I109" s="63" t="s">
        <v>281</v>
      </c>
      <c r="J109" s="62">
        <v>-1</v>
      </c>
    </row>
    <row r="110" spans="6:10">
      <c r="F110" s="62" t="s">
        <v>282</v>
      </c>
      <c r="G110" s="62">
        <v>-1</v>
      </c>
      <c r="H110" s="63"/>
      <c r="I110" s="63" t="s">
        <v>283</v>
      </c>
      <c r="J110" s="62">
        <v>-1</v>
      </c>
    </row>
    <row r="111" spans="6:10">
      <c r="F111" s="1" t="s">
        <v>285</v>
      </c>
      <c r="G111" s="1">
        <v>1</v>
      </c>
      <c r="I111" t="s">
        <v>284</v>
      </c>
      <c r="J111" s="62">
        <v>1</v>
      </c>
    </row>
    <row r="112" spans="6:10">
      <c r="F112" s="1" t="s">
        <v>287</v>
      </c>
      <c r="G112" s="1">
        <v>-1</v>
      </c>
      <c r="I112" t="s">
        <v>286</v>
      </c>
      <c r="J112" s="62">
        <v>-1</v>
      </c>
    </row>
    <row r="113" spans="6:10">
      <c r="F113" s="1" t="s">
        <v>289</v>
      </c>
      <c r="G113" s="1">
        <v>1</v>
      </c>
      <c r="I113" t="s">
        <v>288</v>
      </c>
      <c r="J113" s="62">
        <v>1</v>
      </c>
    </row>
    <row r="114" spans="6:10">
      <c r="F114" s="1" t="s">
        <v>291</v>
      </c>
      <c r="G114" s="1">
        <v>-1</v>
      </c>
      <c r="I114" t="s">
        <v>290</v>
      </c>
      <c r="J114" s="62">
        <v>-1</v>
      </c>
    </row>
    <row r="115" spans="6:10">
      <c r="F115" s="1" t="s">
        <v>299</v>
      </c>
      <c r="G115" s="1">
        <v>-3</v>
      </c>
      <c r="I115" t="s">
        <v>298</v>
      </c>
      <c r="J115" s="62">
        <v>-3</v>
      </c>
    </row>
    <row r="116" spans="6:10">
      <c r="F116" s="1" t="s">
        <v>308</v>
      </c>
      <c r="G116" s="1">
        <v>3</v>
      </c>
      <c r="I116" t="s">
        <v>307</v>
      </c>
      <c r="J116" s="62">
        <v>3</v>
      </c>
    </row>
    <row r="117" spans="6:10">
      <c r="F117" s="1" t="s">
        <v>361</v>
      </c>
      <c r="G117" s="1">
        <v>1</v>
      </c>
      <c r="I117" t="s">
        <v>372</v>
      </c>
      <c r="J117" s="62">
        <v>1</v>
      </c>
    </row>
    <row r="118" spans="6:10">
      <c r="F118" s="1" t="s">
        <v>367</v>
      </c>
      <c r="G118" s="1">
        <v>3</v>
      </c>
      <c r="I118" t="s">
        <v>373</v>
      </c>
      <c r="J118" s="62">
        <v>-3</v>
      </c>
    </row>
    <row r="119" spans="6:10">
      <c r="F119" s="1" t="s">
        <v>368</v>
      </c>
      <c r="G119" s="1">
        <v>6</v>
      </c>
      <c r="I119" t="s">
        <v>374</v>
      </c>
      <c r="J119" s="62">
        <v>6</v>
      </c>
    </row>
    <row r="120" spans="6:10">
      <c r="F120" s="1" t="s">
        <v>369</v>
      </c>
      <c r="G120" s="1">
        <v>-6</v>
      </c>
      <c r="I120" t="s">
        <v>375</v>
      </c>
      <c r="J120" s="62">
        <v>-6</v>
      </c>
    </row>
    <row r="121" spans="6:10">
      <c r="F121" s="1" t="s">
        <v>370</v>
      </c>
      <c r="G121" s="1">
        <v>-3</v>
      </c>
      <c r="I121" t="s">
        <v>373</v>
      </c>
      <c r="J121" s="62">
        <v>-3</v>
      </c>
    </row>
    <row r="122" spans="6:10">
      <c r="F122" s="1" t="s">
        <v>371</v>
      </c>
      <c r="G122" s="1">
        <v>-6</v>
      </c>
      <c r="I122" t="s">
        <v>376</v>
      </c>
      <c r="J122" s="62">
        <v>-6</v>
      </c>
    </row>
  </sheetData>
  <sheetProtection algorithmName="SHA-512" hashValue="lYPd4dyZOAOQUcehL25ISfpuEtwOxBJ/25uUznkUbSbLEhXtLbZELCQIynrDDSQRe7tAd8GMZn1VasHfidb/bA==" saltValue="bZEC8ye8ulmOAubsVSlRqA==" spinCount="100000" sheet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78" width="0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Dashboard'!B3</f>
        <v>Hedge 1 | (BTC)2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-3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Y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L</v>
      </c>
      <c r="H10" s="103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3">IF(M10="","",IF(K10="W",0+BN10,0-BN10)+IF(F10="W",0+BM10,0-BM10))+IF(R10="W",0+BO10,0-BO10)</f>
        <v>-1</v>
      </c>
      <c r="X10" s="84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73" si="26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>F2</v>
      </c>
      <c r="J11" s="97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ref="S11:S74" si="44">IF(M11="","",IF(X11="",IF(AO11="S",0,S10),IF(X11="W",IF(AO11="S",0,S10)+INT(REPLACE(B11,1,1,"")),IF(AO11="S",0,S10)-INT(REPLACE(B11,1,1,"")))))</f>
        <v>-1</v>
      </c>
      <c r="T11" s="130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3"/>
        <v>0</v>
      </c>
      <c r="X11" s="84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5"/>
        <v>F2</v>
      </c>
      <c r="AF11" s="1" t="str">
        <f t="shared" si="16"/>
        <v/>
      </c>
      <c r="AG11" s="1" t="str">
        <f t="shared" si="17"/>
        <v>F2</v>
      </c>
      <c r="AH11" s="1" t="str">
        <f t="shared" si="18"/>
        <v/>
      </c>
      <c r="AI11" s="1" t="str">
        <f t="shared" si="19"/>
        <v/>
      </c>
      <c r="AJ11" s="1" t="str">
        <f t="shared" si="20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D45" si="48">IF(AZ5="",0,AZ5)&amp;IF(AZ6="",0,AZ6)&amp;IF(AZ7="",0,AZ7)&amp;IF(AZ8="",0,AZ8)&amp;IF(AZ9="",0,AZ9)&amp;IF(AZ10="",0,AZ10)</f>
        <v>120101</v>
      </c>
      <c r="BE11" s="1" t="str">
        <f t="shared" ref="BE11:BE45" si="49">IF(BA5="",0,BA5)&amp;IF(BA6="",0,BA6)&amp;IF(BA7="",0,BA7)&amp;IF(BA8="",0,BA8)&amp;IF(BA9="",0,BA9)&amp;IF(BA10="",0,BA10)</f>
        <v>001010</v>
      </c>
      <c r="BF11" s="1" t="str">
        <f t="shared" ref="BF11:BF45" si="50">IF(COUNTBLANK(AZ6:AZ10)&gt;2,"B","P")</f>
        <v>P</v>
      </c>
      <c r="BG11" s="1" t="str">
        <f t="shared" si="33"/>
        <v>BL</v>
      </c>
      <c r="BH11" s="1" t="str">
        <f t="shared" ref="BH11:BH74" si="51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3">IF(OR(AO11="S",AND(AV10="Y",AR11="N",BL10&lt;&gt;"B")),"B",IFERROR(VLOOKUP(BK11,BT:BU,2,FALSE),""))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/>
      </c>
      <c r="J12" s="97" t="str">
        <f t="shared" si="39"/>
        <v>B</v>
      </c>
      <c r="K12" s="8" t="str">
        <f t="shared" si="40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F2</v>
      </c>
      <c r="R12" s="4" t="str">
        <f t="shared" si="43"/>
        <v>L</v>
      </c>
      <c r="S12" s="4">
        <f t="shared" si="44"/>
        <v>-3</v>
      </c>
      <c r="T12" s="130" t="str">
        <f t="shared" si="45"/>
        <v/>
      </c>
      <c r="U12" s="4">
        <f>IF(M12="","",IF(B12="NB",U11,IF(T12="",SUM($T$5:$T12)+S12,SUM($T$5:$T12))))</f>
        <v>-3</v>
      </c>
      <c r="V12" s="108" t="str">
        <f t="shared" si="0"/>
        <v/>
      </c>
      <c r="W12" s="82">
        <f t="shared" si="13"/>
        <v>-2</v>
      </c>
      <c r="X12" s="84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5"/>
        <v>B</v>
      </c>
      <c r="AF12" s="1" t="str">
        <f t="shared" si="16"/>
        <v/>
      </c>
      <c r="AG12" s="1" t="str">
        <f t="shared" si="17"/>
        <v/>
      </c>
      <c r="AH12" s="1" t="str">
        <f t="shared" si="18"/>
        <v>B</v>
      </c>
      <c r="AI12" s="1" t="str">
        <f t="shared" si="19"/>
        <v/>
      </c>
      <c r="AJ12" s="1" t="str">
        <f t="shared" si="20"/>
        <v>F2</v>
      </c>
      <c r="AK12" s="1">
        <f t="shared" si="46"/>
        <v>1</v>
      </c>
      <c r="AL12" s="1">
        <f t="shared" si="47"/>
        <v>3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9"/>
        <v>010100</v>
      </c>
      <c r="BF12" s="1" t="str">
        <f t="shared" si="50"/>
        <v>P</v>
      </c>
      <c r="BG12" s="1" t="str">
        <f t="shared" si="33"/>
        <v>F2W</v>
      </c>
      <c r="BH12" s="1" t="str">
        <f t="shared" si="51"/>
        <v>B</v>
      </c>
      <c r="BI12" s="1" t="str">
        <f t="shared" si="34"/>
        <v>F2W</v>
      </c>
      <c r="BJ12" s="1" t="str">
        <f t="shared" si="52"/>
        <v>B</v>
      </c>
      <c r="BK12" s="1" t="str">
        <f t="shared" si="35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1" t="str">
        <f t="shared" si="1"/>
        <v/>
      </c>
      <c r="D13" s="96" t="str">
        <f t="shared" si="36"/>
        <v>L4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/>
      </c>
      <c r="J13" s="97" t="str">
        <f t="shared" si="39"/>
        <v>F2</v>
      </c>
      <c r="K13" s="8" t="str">
        <f t="shared" si="40"/>
        <v>W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1"/>
        <v>F3</v>
      </c>
      <c r="Q13" s="97" t="str">
        <f t="shared" si="42"/>
        <v/>
      </c>
      <c r="R13" s="4" t="str">
        <f t="shared" si="43"/>
        <v>L</v>
      </c>
      <c r="S13" s="4">
        <f t="shared" si="44"/>
        <v>-8</v>
      </c>
      <c r="T13" s="130" t="str">
        <f t="shared" si="45"/>
        <v/>
      </c>
      <c r="U13" s="4">
        <f>IF(M13="","",IF(B13="NB",U12,IF(T13="",SUM($T$5:$T13)+S13,SUM($T$5:$T13))))</f>
        <v>-8</v>
      </c>
      <c r="V13" s="108" t="str">
        <f t="shared" si="0"/>
        <v/>
      </c>
      <c r="W13" s="82">
        <f t="shared" si="13"/>
        <v>-5</v>
      </c>
      <c r="X13" s="84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15"/>
        <v>L4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F3</v>
      </c>
      <c r="AJ13" s="1" t="str">
        <f t="shared" si="20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1"/>
        <v>-6</v>
      </c>
      <c r="AO13" s="1" t="str">
        <f t="shared" si="57"/>
        <v>C</v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N</v>
      </c>
      <c r="AU13" s="1" t="str">
        <f t="shared" si="27"/>
        <v>Y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9"/>
        <v>101000</v>
      </c>
      <c r="BF13" s="1" t="str">
        <f t="shared" si="50"/>
        <v>P</v>
      </c>
      <c r="BG13" s="1" t="str">
        <f t="shared" si="33"/>
        <v>BW</v>
      </c>
      <c r="BH13" s="1" t="str">
        <f t="shared" si="51"/>
        <v>L4</v>
      </c>
      <c r="BI13" s="1" t="str">
        <f t="shared" si="34"/>
        <v>BL</v>
      </c>
      <c r="BJ13" s="1" t="str">
        <f t="shared" si="52"/>
        <v>F2</v>
      </c>
      <c r="BK13" s="1" t="str">
        <f t="shared" si="35"/>
        <v>F2L</v>
      </c>
      <c r="BL13" s="1" t="str">
        <f t="shared" si="53"/>
        <v>F3</v>
      </c>
      <c r="BM13" s="1" t="str">
        <f t="shared" si="54"/>
        <v>4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B5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G14" s="1" t="str">
        <f>AF14</f>
        <v>F2</v>
      </c>
      <c r="H14" s="105" t="str">
        <f t="shared" si="2"/>
        <v/>
      </c>
      <c r="I14" s="98" t="str">
        <f t="shared" si="38"/>
        <v/>
      </c>
      <c r="J14" s="99" t="str">
        <f t="shared" si="39"/>
        <v>B</v>
      </c>
      <c r="K14" s="10" t="str">
        <f t="shared" si="40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/>
      </c>
      <c r="Q14" s="99" t="str">
        <f t="shared" si="42"/>
        <v>XF2</v>
      </c>
      <c r="R14" s="5" t="str">
        <f t="shared" si="43"/>
        <v>W</v>
      </c>
      <c r="S14" s="5">
        <f t="shared" si="44"/>
        <v>-3</v>
      </c>
      <c r="T14" s="131">
        <f t="shared" si="45"/>
        <v>-3</v>
      </c>
      <c r="U14" s="5">
        <f>IF(M14="","",IF(B14="NB",U13,IF(T14="",SUM($T$5:$T14)+S14,SUM($T$5:$T14))))</f>
        <v>-3</v>
      </c>
      <c r="V14" s="109" t="str">
        <f t="shared" si="0"/>
        <v>Rabbit</v>
      </c>
      <c r="W14" s="82">
        <f t="shared" si="13"/>
        <v>5</v>
      </c>
      <c r="X14" s="84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15"/>
        <v/>
      </c>
      <c r="AF14" s="1" t="str">
        <f t="shared" si="16"/>
        <v>F2</v>
      </c>
      <c r="AG14" s="1" t="str">
        <f t="shared" si="17"/>
        <v/>
      </c>
      <c r="AH14" s="1" t="str">
        <f t="shared" si="18"/>
        <v>B</v>
      </c>
      <c r="AI14" s="1" t="str">
        <f t="shared" si="19"/>
        <v/>
      </c>
      <c r="AJ14" s="1" t="str">
        <f t="shared" si="20"/>
        <v>XF2</v>
      </c>
      <c r="AK14" s="1">
        <f t="shared" si="46"/>
        <v>0</v>
      </c>
      <c r="AL14" s="1">
        <f t="shared" si="47"/>
        <v>5</v>
      </c>
      <c r="AM14" s="1">
        <f t="shared" si="5"/>
        <v>-9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N</v>
      </c>
      <c r="AR14" s="1" t="str">
        <f t="shared" si="24"/>
        <v>N</v>
      </c>
      <c r="AS14" s="1">
        <f t="shared" si="25"/>
        <v>5</v>
      </c>
      <c r="AT14" s="15" t="str">
        <f t="shared" si="26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R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9"/>
        <v>010001</v>
      </c>
      <c r="BF14" s="1" t="str">
        <f t="shared" si="50"/>
        <v>P</v>
      </c>
      <c r="BG14" s="1" t="str">
        <f t="shared" si="33"/>
        <v>L4L</v>
      </c>
      <c r="BH14" s="1" t="str">
        <f t="shared" si="51"/>
        <v>F2</v>
      </c>
      <c r="BI14" s="1" t="str">
        <f t="shared" si="34"/>
        <v>F2W</v>
      </c>
      <c r="BJ14" s="1" t="str">
        <f t="shared" si="52"/>
        <v>B</v>
      </c>
      <c r="BK14" s="1" t="str">
        <f t="shared" si="35"/>
        <v>F3L</v>
      </c>
      <c r="BL14" s="1" t="str">
        <f t="shared" si="53"/>
        <v>XF2</v>
      </c>
      <c r="BM14" s="1" t="str">
        <f t="shared" si="54"/>
        <v>2</v>
      </c>
      <c r="BN14" s="1">
        <f t="shared" si="55"/>
        <v>1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5" t="str">
        <f t="shared" si="43"/>
        <v>W</v>
      </c>
      <c r="S15" s="95">
        <f t="shared" si="44"/>
        <v>1</v>
      </c>
      <c r="T15" s="106" t="str">
        <f t="shared" si="45"/>
        <v/>
      </c>
      <c r="U15" s="95">
        <f>IF(M15="","",IF(B15="NB",U14,IF(T15="",SUM($T$5:$T15)+S15,SUM($T$5:$T15))))</f>
        <v>-2</v>
      </c>
      <c r="V15" s="107" t="str">
        <f t="shared" si="0"/>
        <v/>
      </c>
      <c r="W15" s="82">
        <f t="shared" si="13"/>
        <v>1</v>
      </c>
      <c r="X15" s="84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15"/>
        <v/>
      </c>
      <c r="AF15" s="1" t="str">
        <f t="shared" si="16"/>
        <v>B</v>
      </c>
      <c r="AG15" s="1" t="str">
        <f t="shared" si="17"/>
        <v>B</v>
      </c>
      <c r="AH15" s="1" t="str">
        <f t="shared" si="18"/>
        <v/>
      </c>
      <c r="AI15" s="1" t="str">
        <f t="shared" si="19"/>
        <v/>
      </c>
      <c r="AJ15" s="1" t="str">
        <f t="shared" si="20"/>
        <v>B</v>
      </c>
      <c r="AK15" s="1">
        <f t="shared" si="46"/>
        <v>1</v>
      </c>
      <c r="AL15" s="1">
        <f t="shared" si="47"/>
        <v>2</v>
      </c>
      <c r="AM15" s="1">
        <f t="shared" si="5"/>
        <v>-6</v>
      </c>
      <c r="AN15" s="1">
        <f t="shared" si="21"/>
        <v>3</v>
      </c>
      <c r="AO15" s="1" t="str">
        <f t="shared" si="57"/>
        <v>S</v>
      </c>
      <c r="AP15" s="1" t="str">
        <f t="shared" si="22"/>
        <v>N</v>
      </c>
      <c r="AQ15" s="1" t="str">
        <f t="shared" si="23"/>
        <v>Y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9"/>
        <v>100012</v>
      </c>
      <c r="BF15" s="1" t="str">
        <f t="shared" si="50"/>
        <v>P</v>
      </c>
      <c r="BG15" s="1" t="str">
        <f t="shared" si="33"/>
        <v>F2W</v>
      </c>
      <c r="BH15" s="1" t="str">
        <f t="shared" si="51"/>
        <v>B</v>
      </c>
      <c r="BI15" s="1" t="str">
        <f t="shared" si="34"/>
        <v>BW</v>
      </c>
      <c r="BJ15" s="1" t="str">
        <f t="shared" si="52"/>
        <v>B</v>
      </c>
      <c r="BK15" s="1" t="str">
        <f t="shared" si="35"/>
        <v>XF2W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/>
      </c>
      <c r="I16" s="96" t="str">
        <f t="shared" si="38"/>
        <v>F2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L4</v>
      </c>
      <c r="R16" s="4" t="str">
        <f t="shared" si="43"/>
        <v>L</v>
      </c>
      <c r="S16" s="4">
        <f t="shared" si="44"/>
        <v>-5</v>
      </c>
      <c r="T16" s="130" t="str">
        <f t="shared" si="45"/>
        <v/>
      </c>
      <c r="U16" s="4">
        <f>IF(M16="","",IF(B16="NB",U15,IF(T16="",SUM($T$5:$T16)+S16,SUM($T$5:$T16))))</f>
        <v>-8</v>
      </c>
      <c r="V16" s="108" t="str">
        <f t="shared" si="0"/>
        <v/>
      </c>
      <c r="W16" s="82">
        <f t="shared" si="13"/>
        <v>-6</v>
      </c>
      <c r="X16" s="84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15"/>
        <v/>
      </c>
      <c r="AF16" s="1" t="str">
        <f t="shared" si="16"/>
        <v>L4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L4</v>
      </c>
      <c r="AK16" s="1">
        <f t="shared" si="46"/>
        <v>2</v>
      </c>
      <c r="AL16" s="1">
        <f t="shared" si="47"/>
        <v>8</v>
      </c>
      <c r="AM16" s="1">
        <f t="shared" si="5"/>
        <v>-7</v>
      </c>
      <c r="AN16" s="1">
        <f t="shared" si="21"/>
        <v>-1</v>
      </c>
      <c r="AO16" s="1" t="str">
        <f t="shared" si="57"/>
        <v>C</v>
      </c>
      <c r="AP16" s="1" t="str">
        <f t="shared" si="22"/>
        <v>Y</v>
      </c>
      <c r="AQ16" s="1" t="str">
        <f t="shared" si="23"/>
        <v>Y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9"/>
        <v>000123</v>
      </c>
      <c r="BF16" s="1" t="str">
        <f t="shared" si="50"/>
        <v>B</v>
      </c>
      <c r="BG16" s="1" t="str">
        <f t="shared" si="33"/>
        <v>BW</v>
      </c>
      <c r="BH16" s="1" t="str">
        <f t="shared" si="51"/>
        <v>L4</v>
      </c>
      <c r="BI16" s="1" t="str">
        <f t="shared" si="34"/>
        <v>BL</v>
      </c>
      <c r="BJ16" s="1" t="str">
        <f t="shared" si="52"/>
        <v>F2</v>
      </c>
      <c r="BK16" s="1" t="str">
        <f t="shared" si="35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P5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>B</v>
      </c>
      <c r="J17" s="97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F2</v>
      </c>
      <c r="Q17" s="97" t="str">
        <f t="shared" si="42"/>
        <v/>
      </c>
      <c r="R17" s="4" t="str">
        <f t="shared" si="43"/>
        <v>L</v>
      </c>
      <c r="S17" s="4">
        <f t="shared" si="44"/>
        <v>-10</v>
      </c>
      <c r="T17" s="130" t="str">
        <f t="shared" si="45"/>
        <v/>
      </c>
      <c r="U17" s="4">
        <f>IF(M17="","",IF(B17="NB",U16,IF(T17="",SUM($T$5:$T17)+S17,SUM($T$5:$T17))))</f>
        <v>-13</v>
      </c>
      <c r="V17" s="108" t="str">
        <f t="shared" si="0"/>
        <v/>
      </c>
      <c r="W17" s="82">
        <f t="shared" si="13"/>
        <v>-5</v>
      </c>
      <c r="X17" s="84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5"/>
        <v>F2</v>
      </c>
      <c r="AF17" s="1" t="str">
        <f t="shared" si="16"/>
        <v/>
      </c>
      <c r="AG17" s="1" t="str">
        <f t="shared" si="17"/>
        <v>B</v>
      </c>
      <c r="AH17" s="1" t="str">
        <f t="shared" si="18"/>
        <v/>
      </c>
      <c r="AI17" s="1" t="str">
        <f t="shared" si="19"/>
        <v>F2</v>
      </c>
      <c r="AJ17" s="1" t="str">
        <f t="shared" si="20"/>
        <v/>
      </c>
      <c r="AK17" s="1">
        <f t="shared" si="46"/>
        <v>5</v>
      </c>
      <c r="AL17" s="1">
        <f t="shared" si="47"/>
        <v>0</v>
      </c>
      <c r="AM17" s="1">
        <f t="shared" si="5"/>
        <v>-10</v>
      </c>
      <c r="AN17" s="1">
        <f t="shared" si="21"/>
        <v>-3</v>
      </c>
      <c r="AO17" s="1" t="str">
        <f t="shared" si="57"/>
        <v>C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3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9"/>
        <v>001230</v>
      </c>
      <c r="BF17" s="1" t="str">
        <f t="shared" si="50"/>
        <v>B</v>
      </c>
      <c r="BG17" s="1" t="str">
        <f t="shared" si="33"/>
        <v>L4L</v>
      </c>
      <c r="BH17" s="1" t="str">
        <f t="shared" si="51"/>
        <v>F2</v>
      </c>
      <c r="BI17" s="1" t="str">
        <f t="shared" si="34"/>
        <v>F2W</v>
      </c>
      <c r="BJ17" s="1" t="str">
        <f t="shared" si="52"/>
        <v>B</v>
      </c>
      <c r="BK17" s="1" t="str">
        <f t="shared" si="35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B2</v>
      </c>
      <c r="C18" s="101" t="str">
        <f t="shared" si="1"/>
        <v>T</v>
      </c>
      <c r="D18" s="96" t="str">
        <f t="shared" si="36"/>
        <v/>
      </c>
      <c r="E18" s="97" t="str">
        <f t="shared" si="37"/>
        <v>F3</v>
      </c>
      <c r="F18" s="8" t="str">
        <f t="shared" si="12"/>
        <v>W</v>
      </c>
      <c r="H18" s="104" t="str">
        <f t="shared" si="2"/>
        <v/>
      </c>
      <c r="I18" s="96" t="str">
        <f t="shared" si="38"/>
        <v/>
      </c>
      <c r="J18" s="97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1"/>
        <v>F3</v>
      </c>
      <c r="Q18" s="97" t="str">
        <f t="shared" si="42"/>
        <v/>
      </c>
      <c r="R18" s="4" t="str">
        <f t="shared" si="43"/>
        <v>L</v>
      </c>
      <c r="S18" s="4">
        <f t="shared" si="44"/>
        <v>-8</v>
      </c>
      <c r="T18" s="130" t="str">
        <f t="shared" si="45"/>
        <v/>
      </c>
      <c r="U18" s="4">
        <f>IF(M18="","",IF(B18="NB",U17,IF(T18="",SUM($T$5:$T18)+S18,SUM($T$5:$T18))))</f>
        <v>-11</v>
      </c>
      <c r="V18" s="108" t="str">
        <f t="shared" si="0"/>
        <v/>
      </c>
      <c r="W18" s="82">
        <f t="shared" si="13"/>
        <v>2</v>
      </c>
      <c r="X18" s="84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15"/>
        <v/>
      </c>
      <c r="AF18" s="1" t="str">
        <f t="shared" si="16"/>
        <v>F3</v>
      </c>
      <c r="AG18" s="1" t="str">
        <f t="shared" si="17"/>
        <v/>
      </c>
      <c r="AH18" s="1" t="str">
        <f t="shared" si="18"/>
        <v>F2</v>
      </c>
      <c r="AI18" s="1" t="str">
        <f t="shared" si="19"/>
        <v>F3</v>
      </c>
      <c r="AJ18" s="1" t="str">
        <f t="shared" si="20"/>
        <v/>
      </c>
      <c r="AK18" s="1">
        <f t="shared" si="46"/>
        <v>3</v>
      </c>
      <c r="AL18" s="1">
        <f t="shared" si="47"/>
        <v>5</v>
      </c>
      <c r="AM18" s="1">
        <f t="shared" si="5"/>
        <v>-9</v>
      </c>
      <c r="AN18" s="1">
        <f t="shared" si="21"/>
        <v>1</v>
      </c>
      <c r="AO18" s="1" t="str">
        <f t="shared" si="57"/>
        <v>C</v>
      </c>
      <c r="AP18" s="1" t="str">
        <f t="shared" si="22"/>
        <v>N</v>
      </c>
      <c r="AQ18" s="1" t="str">
        <f t="shared" si="23"/>
        <v>Y</v>
      </c>
      <c r="AR18" s="1" t="str">
        <f t="shared" si="24"/>
        <v>N</v>
      </c>
      <c r="AS18" s="1">
        <f t="shared" si="25"/>
        <v>4</v>
      </c>
      <c r="AT18" s="15" t="str">
        <f t="shared" si="26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9"/>
        <v>012301</v>
      </c>
      <c r="BF18" s="1" t="str">
        <f t="shared" si="50"/>
        <v>B</v>
      </c>
      <c r="BG18" s="1" t="str">
        <f t="shared" si="33"/>
        <v>F2L</v>
      </c>
      <c r="BH18" s="1" t="str">
        <f t="shared" si="51"/>
        <v>F3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F2L</v>
      </c>
      <c r="BL18" s="1" t="str">
        <f t="shared" si="53"/>
        <v>F3</v>
      </c>
      <c r="BM18" s="1" t="str">
        <f t="shared" si="54"/>
        <v>3</v>
      </c>
      <c r="BN18" s="1" t="str">
        <f t="shared" si="55"/>
        <v>2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P5</v>
      </c>
      <c r="C19" s="102" t="str">
        <f t="shared" si="1"/>
        <v/>
      </c>
      <c r="D19" s="98" t="str">
        <f t="shared" si="36"/>
        <v>F2</v>
      </c>
      <c r="E19" s="99" t="str">
        <f t="shared" si="37"/>
        <v/>
      </c>
      <c r="F19" s="10" t="str">
        <f t="shared" si="12"/>
        <v>W</v>
      </c>
      <c r="H19" s="105" t="str">
        <f t="shared" si="2"/>
        <v/>
      </c>
      <c r="I19" s="98" t="str">
        <f t="shared" si="38"/>
        <v>B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>XF2</v>
      </c>
      <c r="Q19" s="99" t="str">
        <f t="shared" si="42"/>
        <v/>
      </c>
      <c r="R19" s="5" t="str">
        <f t="shared" si="43"/>
        <v>W</v>
      </c>
      <c r="S19" s="5">
        <f t="shared" si="44"/>
        <v>-3</v>
      </c>
      <c r="T19" s="131">
        <f t="shared" si="45"/>
        <v>-3</v>
      </c>
      <c r="U19" s="5">
        <f>IF(M19="","",IF(B19="NB",U18,IF(T19="",SUM($T$5:$T19)+S19,SUM($T$5:$T19))))</f>
        <v>-6</v>
      </c>
      <c r="V19" s="109" t="str">
        <f t="shared" si="0"/>
        <v>Rabbit</v>
      </c>
      <c r="W19" s="82">
        <f t="shared" si="13"/>
        <v>5</v>
      </c>
      <c r="X19" s="84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15"/>
        <v>F2</v>
      </c>
      <c r="AF19" s="1" t="str">
        <f t="shared" si="16"/>
        <v/>
      </c>
      <c r="AG19" s="1" t="str">
        <f t="shared" si="17"/>
        <v>B</v>
      </c>
      <c r="AH19" s="1" t="str">
        <f t="shared" si="18"/>
        <v/>
      </c>
      <c r="AI19" s="1" t="str">
        <f t="shared" si="19"/>
        <v>XF2</v>
      </c>
      <c r="AJ19" s="1" t="str">
        <f t="shared" si="20"/>
        <v/>
      </c>
      <c r="AK19" s="1">
        <f t="shared" si="46"/>
        <v>5</v>
      </c>
      <c r="AL19" s="1">
        <f t="shared" si="47"/>
        <v>0</v>
      </c>
      <c r="AM19" s="1">
        <f t="shared" si="5"/>
        <v>-6</v>
      </c>
      <c r="AN19" s="1">
        <f t="shared" si="21"/>
        <v>3</v>
      </c>
      <c r="AO19" s="1" t="str">
        <f t="shared" si="57"/>
        <v>C</v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>
        <f t="shared" si="25"/>
        <v>5</v>
      </c>
      <c r="AT19" s="15" t="str">
        <f t="shared" si="26"/>
        <v>Y</v>
      </c>
      <c r="AU19" s="1" t="str">
        <f t="shared" si="27"/>
        <v>N</v>
      </c>
      <c r="AV19" s="1" t="str">
        <f t="shared" si="28"/>
        <v>N</v>
      </c>
      <c r="AW19" s="1" t="str">
        <f t="shared" si="29"/>
        <v>R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9"/>
        <v>123012</v>
      </c>
      <c r="BF19" s="1" t="str">
        <f t="shared" si="50"/>
        <v>B</v>
      </c>
      <c r="BG19" s="1" t="str">
        <f t="shared" si="33"/>
        <v>F3W</v>
      </c>
      <c r="BH19" s="1" t="str">
        <f t="shared" si="51"/>
        <v>F2</v>
      </c>
      <c r="BI19" s="1" t="str">
        <f t="shared" si="34"/>
        <v>F2W</v>
      </c>
      <c r="BJ19" s="1" t="str">
        <f t="shared" si="52"/>
        <v>B</v>
      </c>
      <c r="BK19" s="1" t="str">
        <f t="shared" si="35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P1</v>
      </c>
      <c r="C20" s="100" t="str">
        <f t="shared" si="1"/>
        <v/>
      </c>
      <c r="D20" s="13" t="str">
        <f t="shared" si="36"/>
        <v>B</v>
      </c>
      <c r="E20" s="45" t="str">
        <f t="shared" si="37"/>
        <v/>
      </c>
      <c r="F20" s="14" t="str">
        <f t="shared" si="12"/>
        <v>W</v>
      </c>
      <c r="H20" s="103" t="str">
        <f t="shared" si="2"/>
        <v/>
      </c>
      <c r="I20" s="13" t="str">
        <f t="shared" si="38"/>
        <v>B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5" t="str">
        <f t="shared" si="43"/>
        <v>L</v>
      </c>
      <c r="S20" s="95">
        <f t="shared" si="44"/>
        <v>1</v>
      </c>
      <c r="T20" s="106" t="str">
        <f t="shared" si="45"/>
        <v/>
      </c>
      <c r="U20" s="95">
        <f>IF(M20="","",IF(B20="NB",U19,IF(T20="",SUM($T$5:$T20)+S20,SUM($T$5:$T20))))</f>
        <v>-5</v>
      </c>
      <c r="V20" s="107" t="str">
        <f t="shared" si="0"/>
        <v/>
      </c>
      <c r="W20" s="82">
        <f t="shared" si="13"/>
        <v>1</v>
      </c>
      <c r="X20" s="84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15"/>
        <v>B</v>
      </c>
      <c r="AF20" s="1" t="str">
        <f t="shared" si="16"/>
        <v/>
      </c>
      <c r="AG20" s="1" t="str">
        <f t="shared" si="17"/>
        <v>B</v>
      </c>
      <c r="AH20" s="1" t="str">
        <f t="shared" si="18"/>
        <v/>
      </c>
      <c r="AI20" s="1" t="str">
        <f t="shared" si="19"/>
        <v/>
      </c>
      <c r="AJ20" s="1" t="str">
        <f t="shared" si="20"/>
        <v>B</v>
      </c>
      <c r="AK20" s="1">
        <f t="shared" si="46"/>
        <v>2</v>
      </c>
      <c r="AL20" s="1">
        <f t="shared" si="47"/>
        <v>1</v>
      </c>
      <c r="AM20" s="1">
        <f t="shared" si="5"/>
        <v>0</v>
      </c>
      <c r="AN20" s="1">
        <f t="shared" si="21"/>
        <v>6</v>
      </c>
      <c r="AO20" s="1" t="str">
        <f t="shared" si="57"/>
        <v>S</v>
      </c>
      <c r="AP20" s="1" t="str">
        <f t="shared" si="22"/>
        <v>N</v>
      </c>
      <c r="AQ20" s="1" t="str">
        <f t="shared" si="23"/>
        <v>Y</v>
      </c>
      <c r="AR20" s="1" t="str">
        <f t="shared" si="24"/>
        <v>N</v>
      </c>
      <c r="AS20" s="1">
        <f t="shared" si="25"/>
        <v>1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9"/>
        <v>230120</v>
      </c>
      <c r="BF20" s="1" t="str">
        <f t="shared" si="50"/>
        <v>B</v>
      </c>
      <c r="BG20" s="1" t="str">
        <f t="shared" si="33"/>
        <v>F2W</v>
      </c>
      <c r="BH20" s="1" t="str">
        <f t="shared" si="51"/>
        <v>B</v>
      </c>
      <c r="BI20" s="1" t="str">
        <f t="shared" si="34"/>
        <v>BW</v>
      </c>
      <c r="BJ20" s="1" t="str">
        <f t="shared" si="52"/>
        <v>B</v>
      </c>
      <c r="BK20" s="1" t="str">
        <f t="shared" si="35"/>
        <v>XF2W</v>
      </c>
      <c r="BL20" s="1" t="str">
        <f t="shared" si="53"/>
        <v>B</v>
      </c>
      <c r="BM20" s="1">
        <f t="shared" si="54"/>
        <v>1</v>
      </c>
      <c r="BN20" s="1">
        <f t="shared" si="55"/>
        <v>1</v>
      </c>
      <c r="BO20" s="1">
        <f t="shared" si="56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B10</v>
      </c>
      <c r="C21" s="101" t="str">
        <f t="shared" si="1"/>
        <v/>
      </c>
      <c r="D21" s="96" t="str">
        <f t="shared" si="36"/>
        <v/>
      </c>
      <c r="E21" s="97" t="str">
        <f t="shared" si="37"/>
        <v>L4</v>
      </c>
      <c r="F21" s="8" t="str">
        <f t="shared" si="12"/>
        <v>L</v>
      </c>
      <c r="H21" s="104" t="str">
        <f t="shared" si="2"/>
        <v/>
      </c>
      <c r="I21" s="96" t="str">
        <f t="shared" si="38"/>
        <v/>
      </c>
      <c r="J21" s="97" t="str">
        <f t="shared" si="39"/>
        <v>L4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/>
      </c>
      <c r="Q21" s="97" t="str">
        <f t="shared" si="42"/>
        <v>F2</v>
      </c>
      <c r="R21" s="4" t="str">
        <f t="shared" si="43"/>
        <v>L</v>
      </c>
      <c r="S21" s="4">
        <f t="shared" si="44"/>
        <v>-9</v>
      </c>
      <c r="T21" s="130" t="str">
        <f t="shared" si="45"/>
        <v/>
      </c>
      <c r="U21" s="4">
        <f>IF(M21="","",IF(B21="NB",U20,IF(T21="",SUM($T$5:$T21)+S21,SUM($T$5:$T21))))</f>
        <v>-15</v>
      </c>
      <c r="V21" s="108" t="str">
        <f t="shared" si="0"/>
        <v/>
      </c>
      <c r="W21" s="82">
        <f t="shared" si="13"/>
        <v>-10</v>
      </c>
      <c r="X21" s="84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15"/>
        <v/>
      </c>
      <c r="AF21" s="1" t="str">
        <f t="shared" si="16"/>
        <v>L4</v>
      </c>
      <c r="AG21" s="1" t="str">
        <f t="shared" si="17"/>
        <v/>
      </c>
      <c r="AH21" s="1" t="str">
        <f t="shared" si="18"/>
        <v>L4</v>
      </c>
      <c r="AI21" s="1" t="str">
        <f t="shared" si="19"/>
        <v/>
      </c>
      <c r="AJ21" s="1" t="str">
        <f t="shared" si="20"/>
        <v>F2</v>
      </c>
      <c r="AK21" s="1">
        <f t="shared" si="46"/>
        <v>0</v>
      </c>
      <c r="AL21" s="1">
        <f t="shared" si="47"/>
        <v>10</v>
      </c>
      <c r="AM21" s="1">
        <f t="shared" si="5"/>
        <v>-1</v>
      </c>
      <c r="AN21" s="1">
        <f t="shared" si="21"/>
        <v>-1</v>
      </c>
      <c r="AO21" s="1" t="str">
        <f t="shared" si="57"/>
        <v>C</v>
      </c>
      <c r="AP21" s="1" t="str">
        <f t="shared" si="22"/>
        <v>Y</v>
      </c>
      <c r="AQ21" s="1" t="str">
        <f t="shared" si="23"/>
        <v>Y</v>
      </c>
      <c r="AR21" s="1" t="str">
        <f t="shared" si="24"/>
        <v>N</v>
      </c>
      <c r="AS21" s="1">
        <f t="shared" si="25"/>
        <v>2</v>
      </c>
      <c r="AT21" s="15" t="str">
        <f t="shared" si="26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9"/>
        <v>301200</v>
      </c>
      <c r="BF21" s="1" t="str">
        <f t="shared" si="50"/>
        <v>P</v>
      </c>
      <c r="BG21" s="1" t="str">
        <f t="shared" si="33"/>
        <v>BW</v>
      </c>
      <c r="BH21" s="1" t="str">
        <f t="shared" si="51"/>
        <v>L4</v>
      </c>
      <c r="BI21" s="1" t="str">
        <f t="shared" si="34"/>
        <v>BW</v>
      </c>
      <c r="BJ21" s="1" t="str">
        <f t="shared" si="52"/>
        <v>L4</v>
      </c>
      <c r="BK21" s="1" t="str">
        <f t="shared" si="35"/>
        <v>BL</v>
      </c>
      <c r="BL21" s="1" t="str">
        <f t="shared" si="53"/>
        <v>F2</v>
      </c>
      <c r="BM21" s="1" t="str">
        <f t="shared" si="54"/>
        <v>4</v>
      </c>
      <c r="BN21" s="1" t="str">
        <f t="shared" si="55"/>
        <v>4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101" t="str">
        <f t="shared" si="1"/>
        <v/>
      </c>
      <c r="D22" s="96" t="str">
        <f t="shared" si="36"/>
        <v/>
      </c>
      <c r="E22" s="97" t="str">
        <f t="shared" si="37"/>
        <v>F2</v>
      </c>
      <c r="F22" s="8" t="str">
        <f t="shared" si="12"/>
        <v>L</v>
      </c>
      <c r="H22" s="104" t="str">
        <f t="shared" si="2"/>
        <v/>
      </c>
      <c r="I22" s="96" t="str">
        <f t="shared" si="38"/>
        <v/>
      </c>
      <c r="J22" s="97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1"/>
        <v>F3</v>
      </c>
      <c r="Q22" s="97" t="str">
        <f t="shared" si="42"/>
        <v/>
      </c>
      <c r="R22" s="4" t="str">
        <f t="shared" si="43"/>
        <v>W</v>
      </c>
      <c r="S22" s="4">
        <f t="shared" si="44"/>
        <v>-10</v>
      </c>
      <c r="T22" s="130" t="str">
        <f t="shared" si="45"/>
        <v/>
      </c>
      <c r="U22" s="4">
        <f>IF(M22="","",IF(B22="NB",U21,IF(T22="",SUM($T$5:$T22)+S22,SUM($T$5:$T22))))</f>
        <v>-16</v>
      </c>
      <c r="V22" s="108" t="str">
        <f t="shared" si="0"/>
        <v/>
      </c>
      <c r="W22" s="82">
        <f t="shared" si="13"/>
        <v>-1</v>
      </c>
      <c r="X22" s="84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15"/>
        <v/>
      </c>
      <c r="AF22" s="1" t="str">
        <f t="shared" si="16"/>
        <v>F2</v>
      </c>
      <c r="AG22" s="1" t="str">
        <f t="shared" si="17"/>
        <v/>
      </c>
      <c r="AH22" s="1" t="str">
        <f t="shared" si="18"/>
        <v>F2</v>
      </c>
      <c r="AI22" s="1" t="str">
        <f t="shared" si="19"/>
        <v>F3</v>
      </c>
      <c r="AJ22" s="1" t="str">
        <f t="shared" si="20"/>
        <v/>
      </c>
      <c r="AK22" s="1">
        <f t="shared" si="46"/>
        <v>3</v>
      </c>
      <c r="AL22" s="1">
        <f t="shared" si="47"/>
        <v>4</v>
      </c>
      <c r="AM22" s="1">
        <f t="shared" si="5"/>
        <v>-4</v>
      </c>
      <c r="AN22" s="1">
        <f t="shared" si="21"/>
        <v>-3</v>
      </c>
      <c r="AO22" s="1" t="str">
        <f t="shared" si="57"/>
        <v>C</v>
      </c>
      <c r="AP22" s="1" t="str">
        <f t="shared" si="22"/>
        <v>Y</v>
      </c>
      <c r="AQ22" s="1" t="str">
        <f t="shared" si="23"/>
        <v>Y</v>
      </c>
      <c r="AR22" s="1" t="str">
        <f t="shared" si="24"/>
        <v>N</v>
      </c>
      <c r="AS22" s="1">
        <f t="shared" si="25"/>
        <v>3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9"/>
        <v>012000</v>
      </c>
      <c r="BF22" s="1" t="str">
        <f t="shared" si="50"/>
        <v>P</v>
      </c>
      <c r="BG22" s="1" t="str">
        <f t="shared" si="33"/>
        <v>L4L</v>
      </c>
      <c r="BH22" s="1" t="str">
        <f t="shared" si="51"/>
        <v>F2</v>
      </c>
      <c r="BI22" s="1" t="str">
        <f t="shared" si="34"/>
        <v>L4L</v>
      </c>
      <c r="BJ22" s="1" t="str">
        <f t="shared" si="52"/>
        <v>F2</v>
      </c>
      <c r="BK22" s="1" t="str">
        <f t="shared" si="35"/>
        <v>F2L</v>
      </c>
      <c r="BL22" s="1" t="str">
        <f t="shared" si="53"/>
        <v>F3</v>
      </c>
      <c r="BM22" s="1" t="str">
        <f t="shared" si="54"/>
        <v>2</v>
      </c>
      <c r="BN22" s="1" t="str">
        <f t="shared" si="55"/>
        <v>2</v>
      </c>
      <c r="BO22" s="1" t="str">
        <f t="shared" si="56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P2</v>
      </c>
      <c r="C23" s="101" t="str">
        <f t="shared" si="1"/>
        <v>B</v>
      </c>
      <c r="D23" s="96" t="str">
        <f t="shared" si="36"/>
        <v>F3</v>
      </c>
      <c r="E23" s="97" t="str">
        <f t="shared" si="37"/>
        <v/>
      </c>
      <c r="F23" s="8" t="str">
        <f t="shared" si="12"/>
        <v>L</v>
      </c>
      <c r="H23" s="104" t="str">
        <f t="shared" si="2"/>
        <v>C</v>
      </c>
      <c r="I23" s="96" t="str">
        <f t="shared" si="38"/>
        <v/>
      </c>
      <c r="J23" s="97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F2</v>
      </c>
      <c r="Q23" s="97" t="str">
        <f t="shared" si="42"/>
        <v/>
      </c>
      <c r="R23" s="4" t="str">
        <f t="shared" si="43"/>
        <v>L</v>
      </c>
      <c r="S23" s="4">
        <f t="shared" si="44"/>
        <v>-12</v>
      </c>
      <c r="T23" s="130" t="str">
        <f t="shared" si="45"/>
        <v/>
      </c>
      <c r="U23" s="4">
        <f>IF(M23="","",IF(B23="NB",U22,IF(T23="",SUM($T$5:$T23)+S23,SUM($T$5:$T23))))</f>
        <v>-18</v>
      </c>
      <c r="V23" s="108" t="str">
        <f t="shared" si="0"/>
        <v/>
      </c>
      <c r="W23" s="82">
        <f t="shared" si="13"/>
        <v>-2</v>
      </c>
      <c r="X23" s="84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15"/>
        <v>F3</v>
      </c>
      <c r="AF23" s="1" t="str">
        <f t="shared" si="16"/>
        <v/>
      </c>
      <c r="AG23" s="1" t="str">
        <f t="shared" si="17"/>
        <v/>
      </c>
      <c r="AH23" s="1" t="str">
        <f t="shared" si="18"/>
        <v>F3</v>
      </c>
      <c r="AI23" s="1" t="str">
        <f t="shared" si="19"/>
        <v>F2</v>
      </c>
      <c r="AJ23" s="1" t="str">
        <f t="shared" si="20"/>
        <v/>
      </c>
      <c r="AK23" s="1">
        <f t="shared" si="46"/>
        <v>5</v>
      </c>
      <c r="AL23" s="1">
        <f t="shared" si="47"/>
        <v>3</v>
      </c>
      <c r="AM23" s="1">
        <f t="shared" si="5"/>
        <v>-10</v>
      </c>
      <c r="AN23" s="1">
        <f t="shared" si="21"/>
        <v>-6</v>
      </c>
      <c r="AO23" s="1" t="str">
        <f t="shared" si="57"/>
        <v>C</v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>
        <f t="shared" si="25"/>
        <v>4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9"/>
        <v>120000</v>
      </c>
      <c r="BF23" s="1" t="str">
        <f t="shared" si="50"/>
        <v>P</v>
      </c>
      <c r="BG23" s="1" t="str">
        <f t="shared" si="33"/>
        <v>F2L</v>
      </c>
      <c r="BH23" s="1" t="str">
        <f t="shared" si="51"/>
        <v>F3</v>
      </c>
      <c r="BI23" s="1" t="str">
        <f t="shared" si="34"/>
        <v>F2L</v>
      </c>
      <c r="BJ23" s="1" t="str">
        <f t="shared" si="52"/>
        <v>F3</v>
      </c>
      <c r="BK23" s="1" t="str">
        <f t="shared" si="35"/>
        <v>F3W</v>
      </c>
      <c r="BL23" s="1" t="str">
        <f t="shared" si="53"/>
        <v>F2</v>
      </c>
      <c r="BM23" s="1" t="str">
        <f t="shared" si="54"/>
        <v>3</v>
      </c>
      <c r="BN23" s="1" t="str">
        <f t="shared" si="55"/>
        <v>3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B3</v>
      </c>
      <c r="C24" s="102" t="str">
        <f t="shared" si="1"/>
        <v/>
      </c>
      <c r="D24" s="98" t="str">
        <f t="shared" si="36"/>
        <v/>
      </c>
      <c r="E24" s="99" t="str">
        <f t="shared" si="37"/>
        <v>XF2</v>
      </c>
      <c r="F24" s="10" t="str">
        <f t="shared" si="12"/>
        <v>W</v>
      </c>
      <c r="H24" s="105" t="str">
        <f t="shared" si="2"/>
        <v/>
      </c>
      <c r="I24" s="98" t="str">
        <f t="shared" si="38"/>
        <v>F2</v>
      </c>
      <c r="J24" s="99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/>
      </c>
      <c r="Q24" s="99" t="str">
        <f t="shared" si="42"/>
        <v>F3</v>
      </c>
      <c r="R24" s="5" t="str">
        <f t="shared" si="43"/>
        <v>W</v>
      </c>
      <c r="S24" s="5">
        <f t="shared" si="44"/>
        <v>-9</v>
      </c>
      <c r="T24" s="131" t="str">
        <f t="shared" si="45"/>
        <v/>
      </c>
      <c r="U24" s="5">
        <f>IF(M24="","",IF(B24="NB",U23,IF(T24="",SUM($T$5:$T24)+S24,SUM($T$5:$T24))))</f>
        <v>-15</v>
      </c>
      <c r="V24" s="109" t="str">
        <f t="shared" si="0"/>
        <v/>
      </c>
      <c r="W24" s="82">
        <f t="shared" si="13"/>
        <v>3</v>
      </c>
      <c r="X24" s="84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5"/>
        <v/>
      </c>
      <c r="AF24" s="1" t="str">
        <f t="shared" si="16"/>
        <v>XF2</v>
      </c>
      <c r="AG24" s="1" t="str">
        <f t="shared" si="17"/>
        <v>F2</v>
      </c>
      <c r="AH24" s="1" t="str">
        <f t="shared" si="18"/>
        <v/>
      </c>
      <c r="AI24" s="1" t="str">
        <f t="shared" si="19"/>
        <v/>
      </c>
      <c r="AJ24" s="1" t="str">
        <f t="shared" si="20"/>
        <v>F3</v>
      </c>
      <c r="AK24" s="1">
        <f t="shared" si="46"/>
        <v>2</v>
      </c>
      <c r="AL24" s="1">
        <f t="shared" si="47"/>
        <v>5</v>
      </c>
      <c r="AM24" s="1">
        <f t="shared" si="5"/>
        <v>-9</v>
      </c>
      <c r="AN24" s="1">
        <f t="shared" si="21"/>
        <v>1</v>
      </c>
      <c r="AO24" s="1" t="str">
        <f t="shared" si="57"/>
        <v>C</v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>
        <f t="shared" si="25"/>
        <v>5</v>
      </c>
      <c r="AT24" s="15" t="str">
        <f t="shared" si="26"/>
        <v>N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F3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9"/>
        <v>200001</v>
      </c>
      <c r="BF24" s="1" t="str">
        <f t="shared" si="50"/>
        <v>P</v>
      </c>
      <c r="BG24" s="1" t="str">
        <f t="shared" si="33"/>
        <v>F3L</v>
      </c>
      <c r="BH24" s="1" t="str">
        <f t="shared" si="51"/>
        <v>XF2</v>
      </c>
      <c r="BI24" s="1" t="str">
        <f t="shared" si="34"/>
        <v>F3W</v>
      </c>
      <c r="BJ24" s="1" t="str">
        <f t="shared" si="52"/>
        <v>F2</v>
      </c>
      <c r="BK24" s="1" t="str">
        <f t="shared" si="35"/>
        <v>F2L</v>
      </c>
      <c r="BL24" s="1" t="str">
        <f t="shared" si="53"/>
        <v>F3</v>
      </c>
      <c r="BM24" s="1" t="str">
        <f t="shared" si="54"/>
        <v>2</v>
      </c>
      <c r="BN24" s="1" t="str">
        <f t="shared" si="55"/>
        <v>2</v>
      </c>
      <c r="BO24" s="1" t="str">
        <f t="shared" si="56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B1</v>
      </c>
      <c r="C25" s="100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3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5" t="str">
        <f t="shared" si="43"/>
        <v>W</v>
      </c>
      <c r="S25" s="95">
        <f t="shared" si="44"/>
        <v>-8</v>
      </c>
      <c r="T25" s="106" t="str">
        <f t="shared" si="45"/>
        <v/>
      </c>
      <c r="U25" s="95">
        <f>IF(M25="","",IF(B25="NB",U24,IF(T25="",SUM($T$5:$T25)+S25,SUM($T$5:$T25))))</f>
        <v>-14</v>
      </c>
      <c r="V25" s="107" t="str">
        <f t="shared" si="0"/>
        <v/>
      </c>
      <c r="W25" s="82">
        <f t="shared" si="13"/>
        <v>1</v>
      </c>
      <c r="X25" s="84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15"/>
        <v/>
      </c>
      <c r="AF25" s="1" t="str">
        <f t="shared" si="16"/>
        <v>F3</v>
      </c>
      <c r="AG25" s="1" t="str">
        <f t="shared" si="17"/>
        <v>F3</v>
      </c>
      <c r="AH25" s="1" t="str">
        <f t="shared" si="18"/>
        <v/>
      </c>
      <c r="AI25" s="1" t="str">
        <f t="shared" si="19"/>
        <v/>
      </c>
      <c r="AJ25" s="1" t="str">
        <f t="shared" si="20"/>
        <v>B</v>
      </c>
      <c r="AK25" s="1">
        <f t="shared" si="46"/>
        <v>3</v>
      </c>
      <c r="AL25" s="1">
        <f t="shared" si="47"/>
        <v>4</v>
      </c>
      <c r="AM25" s="1">
        <f t="shared" si="5"/>
        <v>-6</v>
      </c>
      <c r="AN25" s="1">
        <f t="shared" si="21"/>
        <v>3</v>
      </c>
      <c r="AO25" s="1" t="str">
        <f t="shared" si="57"/>
        <v>C</v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>
        <f t="shared" si="25"/>
        <v>6</v>
      </c>
      <c r="AT25" s="15" t="str">
        <f t="shared" si="26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9"/>
        <v>000012</v>
      </c>
      <c r="BF25" s="1" t="str">
        <f t="shared" si="50"/>
        <v>P</v>
      </c>
      <c r="BG25" s="1" t="str">
        <f t="shared" si="33"/>
        <v>XF2W</v>
      </c>
      <c r="BH25" s="1" t="str">
        <f t="shared" si="51"/>
        <v>F3</v>
      </c>
      <c r="BI25" s="1" t="str">
        <f t="shared" si="34"/>
        <v>F2L</v>
      </c>
      <c r="BJ25" s="1" t="str">
        <f t="shared" si="52"/>
        <v>F3</v>
      </c>
      <c r="BK25" s="1" t="str">
        <f t="shared" si="35"/>
        <v>F3W</v>
      </c>
      <c r="BL25" s="1" t="str">
        <f t="shared" si="53"/>
        <v>B</v>
      </c>
      <c r="BM25" s="1" t="str">
        <f t="shared" si="54"/>
        <v>3</v>
      </c>
      <c r="BN25" s="1" t="str">
        <f t="shared" si="55"/>
        <v>3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B3</v>
      </c>
      <c r="C26" s="101" t="str">
        <f t="shared" si="1"/>
        <v/>
      </c>
      <c r="D26" s="96" t="str">
        <f t="shared" si="36"/>
        <v/>
      </c>
      <c r="E26" s="97" t="str">
        <f t="shared" si="37"/>
        <v>B</v>
      </c>
      <c r="F26" s="8" t="str">
        <f t="shared" si="12"/>
        <v>L</v>
      </c>
      <c r="H26" s="104" t="str">
        <f t="shared" si="2"/>
        <v>T</v>
      </c>
      <c r="I26" s="96" t="str">
        <f t="shared" si="38"/>
        <v>XF2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L4</v>
      </c>
      <c r="R26" s="4" t="str">
        <f t="shared" si="43"/>
        <v>L</v>
      </c>
      <c r="S26" s="4">
        <f t="shared" si="44"/>
        <v>-11</v>
      </c>
      <c r="T26" s="130" t="str">
        <f t="shared" si="45"/>
        <v/>
      </c>
      <c r="U26" s="4">
        <f>IF(M26="","",IF(B26="NB",U25,IF(T26="",SUM($T$5:$T26)+S26,SUM($T$5:$T26))))</f>
        <v>-17</v>
      </c>
      <c r="V26" s="108" t="str">
        <f t="shared" si="0"/>
        <v/>
      </c>
      <c r="W26" s="82">
        <f t="shared" si="13"/>
        <v>-3</v>
      </c>
      <c r="X26" s="84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5"/>
        <v/>
      </c>
      <c r="AF26" s="1" t="str">
        <f t="shared" si="16"/>
        <v>B</v>
      </c>
      <c r="AG26" s="1" t="str">
        <f t="shared" si="17"/>
        <v>XF2</v>
      </c>
      <c r="AH26" s="1" t="str">
        <f t="shared" si="18"/>
        <v/>
      </c>
      <c r="AI26" s="1" t="str">
        <f t="shared" si="19"/>
        <v/>
      </c>
      <c r="AJ26" s="1" t="str">
        <f t="shared" si="20"/>
        <v>L4</v>
      </c>
      <c r="AK26" s="1">
        <f t="shared" si="46"/>
        <v>2</v>
      </c>
      <c r="AL26" s="1">
        <f t="shared" si="47"/>
        <v>5</v>
      </c>
      <c r="AM26" s="1">
        <f t="shared" si="5"/>
        <v>-7</v>
      </c>
      <c r="AN26" s="1">
        <f t="shared" si="21"/>
        <v>-1</v>
      </c>
      <c r="AO26" s="1" t="str">
        <f t="shared" si="57"/>
        <v>C</v>
      </c>
      <c r="AP26" s="1" t="str">
        <f t="shared" si="22"/>
        <v>N</v>
      </c>
      <c r="AQ26" s="1" t="str">
        <f t="shared" si="23"/>
        <v>N</v>
      </c>
      <c r="AR26" s="1" t="str">
        <f t="shared" si="24"/>
        <v>Y</v>
      </c>
      <c r="AS26" s="1">
        <f t="shared" si="25"/>
        <v>7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34000</v>
      </c>
      <c r="BC26" s="1" t="str">
        <f t="shared" ref="BC26:BC45" si="59">IF(BA21="",0,BA21)&amp;IF(BA22="",0,BA22)&amp;IF(BA23="",0,BA23)&amp;IF(BA24="",0,BA24)&amp;IF(BA25="",0,BA25)</f>
        <v>00123</v>
      </c>
      <c r="BD26" s="1" t="str">
        <f t="shared" si="48"/>
        <v>234000</v>
      </c>
      <c r="BE26" s="1" t="str">
        <f t="shared" si="49"/>
        <v>000123</v>
      </c>
      <c r="BF26" s="1" t="str">
        <f t="shared" si="50"/>
        <v>B</v>
      </c>
      <c r="BG26" s="1" t="str">
        <f t="shared" si="33"/>
        <v>F3W</v>
      </c>
      <c r="BH26" s="1" t="str">
        <f t="shared" si="51"/>
        <v>B</v>
      </c>
      <c r="BI26" s="1" t="str">
        <f t="shared" si="34"/>
        <v>F3L</v>
      </c>
      <c r="BJ26" s="1" t="str">
        <f t="shared" si="52"/>
        <v>XF2</v>
      </c>
      <c r="BK26" s="1" t="str">
        <f t="shared" si="35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2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>F3</v>
      </c>
      <c r="J27" s="97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F2</v>
      </c>
      <c r="Q27" s="97" t="str">
        <f t="shared" si="42"/>
        <v/>
      </c>
      <c r="R27" s="4" t="str">
        <f t="shared" si="43"/>
        <v>W</v>
      </c>
      <c r="S27" s="4">
        <f t="shared" si="44"/>
        <v>-4</v>
      </c>
      <c r="T27" s="130">
        <f t="shared" si="45"/>
        <v>-4</v>
      </c>
      <c r="U27" s="4">
        <f>IF(M27="","",IF(B27="NB",U26,IF(T27="",SUM($T$5:$T27)+S27,SUM($T$5:$T27))))</f>
        <v>-10</v>
      </c>
      <c r="V27" s="108" t="str">
        <f t="shared" si="0"/>
        <v>Rabbit</v>
      </c>
      <c r="W27" s="82">
        <f t="shared" si="13"/>
        <v>7</v>
      </c>
      <c r="X27" s="84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5"/>
        <v>F2</v>
      </c>
      <c r="AF27" s="1" t="str">
        <f t="shared" si="16"/>
        <v/>
      </c>
      <c r="AG27" s="1" t="str">
        <f t="shared" si="17"/>
        <v>F3</v>
      </c>
      <c r="AH27" s="1" t="str">
        <f t="shared" si="18"/>
        <v/>
      </c>
      <c r="AI27" s="1" t="str">
        <f t="shared" si="19"/>
        <v>F2</v>
      </c>
      <c r="AJ27" s="1" t="str">
        <f t="shared" si="20"/>
        <v/>
      </c>
      <c r="AK27" s="1">
        <f t="shared" si="46"/>
        <v>7</v>
      </c>
      <c r="AL27" s="1">
        <f t="shared" si="47"/>
        <v>0</v>
      </c>
      <c r="AM27" s="1">
        <f t="shared" si="5"/>
        <v>-6</v>
      </c>
      <c r="AN27" s="1">
        <f t="shared" si="21"/>
        <v>1</v>
      </c>
      <c r="AO27" s="1" t="str">
        <f t="shared" si="57"/>
        <v>C</v>
      </c>
      <c r="AP27" s="1" t="str">
        <f t="shared" si="22"/>
        <v>Y</v>
      </c>
      <c r="AQ27" s="1" t="str">
        <f t="shared" si="23"/>
        <v>N</v>
      </c>
      <c r="AR27" s="1" t="str">
        <f t="shared" si="24"/>
        <v>Y</v>
      </c>
      <c r="AS27" s="1">
        <f t="shared" si="25"/>
        <v>8</v>
      </c>
      <c r="AT27" s="15" t="str">
        <f t="shared" si="26"/>
        <v>Y</v>
      </c>
      <c r="AU27" s="1" t="str">
        <f t="shared" si="27"/>
        <v>Y</v>
      </c>
      <c r="AV27" s="1" t="str">
        <f t="shared" si="28"/>
        <v>Y</v>
      </c>
      <c r="AW27" s="1" t="str">
        <f t="shared" si="29"/>
        <v>R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9"/>
        <v>01230</v>
      </c>
      <c r="BD27" s="1" t="str">
        <f t="shared" si="48"/>
        <v>340001</v>
      </c>
      <c r="BE27" s="1" t="str">
        <f t="shared" si="49"/>
        <v>001230</v>
      </c>
      <c r="BF27" s="1" t="str">
        <f t="shared" si="50"/>
        <v>B</v>
      </c>
      <c r="BG27" s="1" t="str">
        <f t="shared" si="33"/>
        <v>BL</v>
      </c>
      <c r="BH27" s="1" t="str">
        <f t="shared" si="51"/>
        <v>F2</v>
      </c>
      <c r="BI27" s="1" t="str">
        <f t="shared" si="34"/>
        <v>XF2W</v>
      </c>
      <c r="BJ27" s="1" t="str">
        <f t="shared" si="52"/>
        <v>F3</v>
      </c>
      <c r="BK27" s="1" t="str">
        <f t="shared" si="35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/>
      </c>
      <c r="J28" s="97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44"/>
        <v>1</v>
      </c>
      <c r="T28" s="130" t="str">
        <f t="shared" si="45"/>
        <v/>
      </c>
      <c r="U28" s="4">
        <f>IF(M28="","",IF(B28="NB",U27,IF(T28="",SUM($T$5:$T28)+S28,SUM($T$5:$T28))))</f>
        <v>-9</v>
      </c>
      <c r="V28" s="108" t="str">
        <f t="shared" si="0"/>
        <v/>
      </c>
      <c r="W28" s="82">
        <f t="shared" si="13"/>
        <v>1</v>
      </c>
      <c r="X28" s="84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15"/>
        <v>B</v>
      </c>
      <c r="AF28" s="1" t="str">
        <f t="shared" si="16"/>
        <v/>
      </c>
      <c r="AG28" s="1" t="str">
        <f t="shared" si="17"/>
        <v/>
      </c>
      <c r="AH28" s="1" t="str">
        <f t="shared" si="18"/>
        <v>B</v>
      </c>
      <c r="AI28" s="1" t="str">
        <f t="shared" si="19"/>
        <v>B</v>
      </c>
      <c r="AJ28" s="1" t="str">
        <f t="shared" si="20"/>
        <v/>
      </c>
      <c r="AK28" s="1">
        <f t="shared" si="46"/>
        <v>2</v>
      </c>
      <c r="AL28" s="1">
        <f t="shared" si="47"/>
        <v>1</v>
      </c>
      <c r="AM28" s="1">
        <f t="shared" si="5"/>
        <v>-3</v>
      </c>
      <c r="AN28" s="1">
        <f t="shared" si="21"/>
        <v>3</v>
      </c>
      <c r="AO28" s="1" t="str">
        <f t="shared" si="57"/>
        <v>S</v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9"/>
        <v>12300</v>
      </c>
      <c r="BD28" s="1" t="str">
        <f t="shared" si="48"/>
        <v>400012</v>
      </c>
      <c r="BE28" s="1" t="str">
        <f t="shared" si="49"/>
        <v>012300</v>
      </c>
      <c r="BF28" s="1" t="str">
        <f t="shared" si="50"/>
        <v>B</v>
      </c>
      <c r="BG28" s="1" t="str">
        <f t="shared" si="33"/>
        <v>F2W</v>
      </c>
      <c r="BH28" s="1" t="str">
        <f t="shared" si="51"/>
        <v>B</v>
      </c>
      <c r="BI28" s="1" t="str">
        <f t="shared" si="34"/>
        <v>F3W</v>
      </c>
      <c r="BJ28" s="1" t="str">
        <f t="shared" si="52"/>
        <v>B</v>
      </c>
      <c r="BK28" s="1" t="str">
        <f t="shared" si="35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/>
      </c>
      <c r="I29" s="98" t="str">
        <f t="shared" si="38"/>
        <v/>
      </c>
      <c r="J29" s="99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L4</v>
      </c>
      <c r="Q29" s="99" t="str">
        <f t="shared" si="42"/>
        <v/>
      </c>
      <c r="R29" s="5" t="str">
        <f t="shared" si="43"/>
        <v>W</v>
      </c>
      <c r="S29" s="5">
        <f t="shared" si="44"/>
        <v>7</v>
      </c>
      <c r="T29" s="131">
        <f t="shared" si="45"/>
        <v>7</v>
      </c>
      <c r="U29" s="5">
        <f>IF(M29="","",IF(B29="NB",U28,IF(T29="",SUM($T$5:$T29)+S29,SUM($T$5:$T29))))</f>
        <v>-3</v>
      </c>
      <c r="V29" s="109" t="str">
        <f t="shared" si="0"/>
        <v/>
      </c>
      <c r="W29" s="82">
        <f t="shared" si="13"/>
        <v>6</v>
      </c>
      <c r="X29" s="84" t="str">
        <f t="shared" si="14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15"/>
        <v>L4</v>
      </c>
      <c r="AF29" s="1" t="str">
        <f t="shared" si="16"/>
        <v/>
      </c>
      <c r="AG29" s="1" t="str">
        <f t="shared" si="17"/>
        <v/>
      </c>
      <c r="AH29" s="1" t="str">
        <f t="shared" si="18"/>
        <v>F2</v>
      </c>
      <c r="AI29" s="1" t="str">
        <f t="shared" si="19"/>
        <v>L4</v>
      </c>
      <c r="AJ29" s="1" t="str">
        <f t="shared" si="20"/>
        <v/>
      </c>
      <c r="AK29" s="1">
        <f t="shared" si="46"/>
        <v>8</v>
      </c>
      <c r="AL29" s="1">
        <f t="shared" si="47"/>
        <v>2</v>
      </c>
      <c r="AM29" s="1">
        <f t="shared" si="5"/>
        <v>3</v>
      </c>
      <c r="AN29" s="1">
        <f t="shared" si="21"/>
        <v>6</v>
      </c>
      <c r="AO29" s="1" t="str">
        <f t="shared" si="57"/>
        <v>C</v>
      </c>
      <c r="AP29" s="1" t="str">
        <f t="shared" si="22"/>
        <v>Y</v>
      </c>
      <c r="AQ29" s="1" t="str">
        <f t="shared" si="23"/>
        <v>Y</v>
      </c>
      <c r="AR29" s="1" t="str">
        <f t="shared" si="24"/>
        <v>Y</v>
      </c>
      <c r="AS29" s="1">
        <f t="shared" si="25"/>
        <v>2</v>
      </c>
      <c r="AT29" s="15" t="str">
        <f t="shared" si="26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9"/>
        <v>23000</v>
      </c>
      <c r="BD29" s="1" t="str">
        <f t="shared" si="48"/>
        <v>000123</v>
      </c>
      <c r="BE29" s="1" t="str">
        <f t="shared" si="49"/>
        <v>123000</v>
      </c>
      <c r="BF29" s="1" t="str">
        <f t="shared" si="50"/>
        <v>P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0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3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5" t="str">
        <f t="shared" si="43"/>
        <v>W</v>
      </c>
      <c r="S30" s="95">
        <f t="shared" si="44"/>
        <v>1</v>
      </c>
      <c r="T30" s="106" t="str">
        <f t="shared" si="45"/>
        <v/>
      </c>
      <c r="U30" s="95">
        <f>IF(M30="","",IF(B30="NB",U29,IF(T30="",SUM($T$5:$T30)+S30,SUM($T$5:$T30))))</f>
        <v>-2</v>
      </c>
      <c r="V30" s="107" t="str">
        <f t="shared" si="0"/>
        <v/>
      </c>
      <c r="W30" s="82">
        <f t="shared" si="13"/>
        <v>1</v>
      </c>
      <c r="X30" s="84" t="str">
        <f t="shared" si="14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5"/>
        <v>B</v>
      </c>
      <c r="AF30" s="1" t="str">
        <f t="shared" si="16"/>
        <v/>
      </c>
      <c r="AG30" s="1" t="str">
        <f t="shared" si="17"/>
        <v/>
      </c>
      <c r="AH30" s="1" t="str">
        <f t="shared" si="18"/>
        <v>B</v>
      </c>
      <c r="AI30" s="1" t="str">
        <f t="shared" si="19"/>
        <v>B</v>
      </c>
      <c r="AJ30" s="1" t="str">
        <f t="shared" si="20"/>
        <v/>
      </c>
      <c r="AK30" s="1">
        <f t="shared" si="46"/>
        <v>2</v>
      </c>
      <c r="AL30" s="1">
        <f t="shared" si="47"/>
        <v>1</v>
      </c>
      <c r="AM30" s="1">
        <f t="shared" si="5"/>
        <v>3</v>
      </c>
      <c r="AN30" s="1">
        <f t="shared" si="21"/>
        <v>0</v>
      </c>
      <c r="AO30" s="1" t="str">
        <f t="shared" si="57"/>
        <v>S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1</v>
      </c>
      <c r="AT30" s="15" t="str">
        <f t="shared" si="26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9"/>
        <v>30000</v>
      </c>
      <c r="BD30" s="1" t="str">
        <f t="shared" si="48"/>
        <v>001234</v>
      </c>
      <c r="BE30" s="1" t="str">
        <f t="shared" si="49"/>
        <v>230000</v>
      </c>
      <c r="BF30" s="1" t="str">
        <f t="shared" si="50"/>
        <v>P</v>
      </c>
      <c r="BG30" s="1" t="str">
        <f t="shared" si="33"/>
        <v>L4W</v>
      </c>
      <c r="BH30" s="1" t="str">
        <f t="shared" si="51"/>
        <v>B</v>
      </c>
      <c r="BI30" s="1" t="str">
        <f t="shared" si="34"/>
        <v>F2L</v>
      </c>
      <c r="BJ30" s="1" t="str">
        <f t="shared" si="52"/>
        <v>B</v>
      </c>
      <c r="BK30" s="1" t="str">
        <f t="shared" si="35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101" t="str">
        <f t="shared" si="1"/>
        <v/>
      </c>
      <c r="D31" s="96" t="str">
        <f t="shared" si="36"/>
        <v>L4</v>
      </c>
      <c r="E31" s="97" t="str">
        <f t="shared" si="37"/>
        <v/>
      </c>
      <c r="F31" s="8" t="str">
        <f t="shared" si="12"/>
        <v>L</v>
      </c>
      <c r="H31" s="104" t="str">
        <f t="shared" si="2"/>
        <v/>
      </c>
      <c r="I31" s="96" t="str">
        <f t="shared" si="38"/>
        <v/>
      </c>
      <c r="J31" s="97" t="str">
        <f t="shared" si="39"/>
        <v>F2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L4</v>
      </c>
      <c r="Q31" s="97" t="str">
        <f t="shared" si="42"/>
        <v/>
      </c>
      <c r="R31" s="4" t="str">
        <f t="shared" si="43"/>
        <v>L</v>
      </c>
      <c r="S31" s="4">
        <f t="shared" si="44"/>
        <v>-5</v>
      </c>
      <c r="T31" s="130" t="str">
        <f t="shared" si="45"/>
        <v/>
      </c>
      <c r="U31" s="4">
        <f>IF(M31="","",IF(B31="NB",U30,IF(T31="",SUM($T$5:$T31)+S31,SUM($T$5:$T31))))</f>
        <v>-8</v>
      </c>
      <c r="V31" s="108" t="str">
        <f t="shared" si="0"/>
        <v/>
      </c>
      <c r="W31" s="82">
        <f t="shared" si="13"/>
        <v>-6</v>
      </c>
      <c r="X31" s="84" t="str">
        <f t="shared" si="14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5"/>
        <v>L4</v>
      </c>
      <c r="AF31" s="1" t="str">
        <f t="shared" si="16"/>
        <v/>
      </c>
      <c r="AG31" s="1" t="str">
        <f t="shared" si="17"/>
        <v/>
      </c>
      <c r="AH31" s="1" t="str">
        <f t="shared" si="18"/>
        <v>F2</v>
      </c>
      <c r="AI31" s="1" t="str">
        <f t="shared" si="19"/>
        <v>L4</v>
      </c>
      <c r="AJ31" s="1" t="str">
        <f t="shared" si="20"/>
        <v/>
      </c>
      <c r="AK31" s="1">
        <f t="shared" si="46"/>
        <v>8</v>
      </c>
      <c r="AL31" s="1">
        <f t="shared" si="47"/>
        <v>2</v>
      </c>
      <c r="AM31" s="1">
        <f t="shared" si="5"/>
        <v>2</v>
      </c>
      <c r="AN31" s="1">
        <f t="shared" si="21"/>
        <v>-1</v>
      </c>
      <c r="AO31" s="1" t="str">
        <f t="shared" si="57"/>
        <v>C</v>
      </c>
      <c r="AP31" s="1" t="str">
        <f t="shared" si="22"/>
        <v>Y</v>
      </c>
      <c r="AQ31" s="1" t="str">
        <f t="shared" si="23"/>
        <v>N</v>
      </c>
      <c r="AR31" s="1" t="str">
        <f t="shared" si="24"/>
        <v>Y</v>
      </c>
      <c r="AS31" s="1">
        <f t="shared" si="25"/>
        <v>2</v>
      </c>
      <c r="AT31" s="15" t="str">
        <f t="shared" si="26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8"/>
        <v>12345</v>
      </c>
      <c r="BC31" s="1" t="str">
        <f t="shared" si="59"/>
        <v>00000</v>
      </c>
      <c r="BD31" s="1" t="str">
        <f t="shared" si="48"/>
        <v>012345</v>
      </c>
      <c r="BE31" s="1" t="str">
        <f t="shared" si="49"/>
        <v>300000</v>
      </c>
      <c r="BF31" s="1" t="str">
        <f t="shared" si="50"/>
        <v>P</v>
      </c>
      <c r="BG31" s="1" t="str">
        <f t="shared" si="33"/>
        <v>BW</v>
      </c>
      <c r="BH31" s="1" t="str">
        <f t="shared" si="51"/>
        <v>L4</v>
      </c>
      <c r="BI31" s="1" t="str">
        <f t="shared" si="34"/>
        <v>BL</v>
      </c>
      <c r="BJ31" s="1" t="str">
        <f t="shared" si="52"/>
        <v>F2</v>
      </c>
      <c r="BK31" s="1" t="str">
        <f t="shared" si="35"/>
        <v>BW</v>
      </c>
      <c r="BL31" s="1" t="str">
        <f t="shared" si="53"/>
        <v>L4</v>
      </c>
      <c r="BM31" s="1" t="str">
        <f t="shared" si="54"/>
        <v>4</v>
      </c>
      <c r="BN31" s="1" t="str">
        <f t="shared" si="55"/>
        <v>2</v>
      </c>
      <c r="BO31" s="1" t="str">
        <f t="shared" si="56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B3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>B</v>
      </c>
      <c r="J32" s="97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/>
      </c>
      <c r="Q32" s="97" t="str">
        <f t="shared" si="42"/>
        <v>F2</v>
      </c>
      <c r="R32" s="4" t="str">
        <f t="shared" si="43"/>
        <v>W</v>
      </c>
      <c r="S32" s="4">
        <f t="shared" si="44"/>
        <v>-2</v>
      </c>
      <c r="T32" s="130" t="str">
        <f t="shared" si="45"/>
        <v/>
      </c>
      <c r="U32" s="4">
        <f>IF(M32="","",IF(B32="NB",U31,IF(T32="",SUM($T$5:$T32)+S32,SUM($T$5:$T32))))</f>
        <v>-5</v>
      </c>
      <c r="V32" s="108" t="str">
        <f t="shared" si="0"/>
        <v/>
      </c>
      <c r="W32" s="82">
        <f t="shared" si="13"/>
        <v>3</v>
      </c>
      <c r="X32" s="84" t="str">
        <f t="shared" si="14"/>
        <v>W</v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>WL</v>
      </c>
      <c r="AC32" s="4" t="str">
        <f t="shared" si="9"/>
        <v>LW</v>
      </c>
      <c r="AD32" s="4" t="str">
        <f t="shared" si="10"/>
        <v>WL</v>
      </c>
      <c r="AE32" s="1" t="str">
        <f t="shared" si="15"/>
        <v/>
      </c>
      <c r="AF32" s="1" t="str">
        <f t="shared" si="16"/>
        <v>F2</v>
      </c>
      <c r="AG32" s="1" t="str">
        <f t="shared" si="17"/>
        <v>B</v>
      </c>
      <c r="AH32" s="1" t="str">
        <f t="shared" si="18"/>
        <v/>
      </c>
      <c r="AI32" s="1" t="str">
        <f t="shared" si="19"/>
        <v/>
      </c>
      <c r="AJ32" s="1" t="str">
        <f t="shared" si="20"/>
        <v>F2</v>
      </c>
      <c r="AK32" s="1">
        <f t="shared" si="46"/>
        <v>1</v>
      </c>
      <c r="AL32" s="1">
        <f t="shared" si="47"/>
        <v>4</v>
      </c>
      <c r="AM32" s="1">
        <f t="shared" si="5"/>
        <v>3</v>
      </c>
      <c r="AN32" s="1">
        <f t="shared" si="21"/>
        <v>1</v>
      </c>
      <c r="AO32" s="1" t="str">
        <f t="shared" si="57"/>
        <v>C</v>
      </c>
      <c r="AP32" s="1" t="str">
        <f t="shared" si="22"/>
        <v>Y</v>
      </c>
      <c r="AQ32" s="1" t="str">
        <f t="shared" si="23"/>
        <v>N</v>
      </c>
      <c r="AR32" s="1" t="str">
        <f t="shared" si="24"/>
        <v>Y</v>
      </c>
      <c r="AS32" s="1">
        <f t="shared" si="25"/>
        <v>3</v>
      </c>
      <c r="AT32" s="15" t="str">
        <f t="shared" si="26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8"/>
        <v>23450</v>
      </c>
      <c r="BC32" s="1" t="str">
        <f t="shared" si="59"/>
        <v>00001</v>
      </c>
      <c r="BD32" s="1" t="str">
        <f t="shared" si="48"/>
        <v>123450</v>
      </c>
      <c r="BE32" s="1" t="str">
        <f t="shared" si="49"/>
        <v>000001</v>
      </c>
      <c r="BF32" s="1" t="str">
        <f t="shared" si="50"/>
        <v>P</v>
      </c>
      <c r="BG32" s="1" t="str">
        <f t="shared" si="33"/>
        <v>L4L</v>
      </c>
      <c r="BH32" s="1" t="str">
        <f t="shared" si="51"/>
        <v>F2</v>
      </c>
      <c r="BI32" s="1" t="str">
        <f t="shared" si="34"/>
        <v>F2W</v>
      </c>
      <c r="BJ32" s="1" t="str">
        <f t="shared" si="52"/>
        <v>B</v>
      </c>
      <c r="BK32" s="1" t="str">
        <f t="shared" si="35"/>
        <v>L4L</v>
      </c>
      <c r="BL32" s="1" t="str">
        <f t="shared" si="53"/>
        <v>F2</v>
      </c>
      <c r="BM32" s="1" t="str">
        <f t="shared" si="54"/>
        <v>2</v>
      </c>
      <c r="BN32" s="1">
        <f t="shared" si="55"/>
        <v>1</v>
      </c>
      <c r="BO32" s="1" t="str">
        <f t="shared" si="56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NB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/>
      </c>
      <c r="I33" s="96" t="str">
        <f t="shared" si="38"/>
        <v>F2</v>
      </c>
      <c r="J33" s="97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41"/>
        <v/>
      </c>
      <c r="Q33" s="97" t="str">
        <f t="shared" si="42"/>
        <v>B</v>
      </c>
      <c r="R33" s="4" t="str">
        <f t="shared" si="43"/>
        <v>L</v>
      </c>
      <c r="S33" s="4">
        <f t="shared" si="44"/>
        <v>-2</v>
      </c>
      <c r="T33" s="130">
        <f t="shared" si="45"/>
        <v>-2</v>
      </c>
      <c r="U33" s="4">
        <f>IF(M33="","",IF(B33="NB",U32,IF(T33="",SUM($T$5:$T33)+S33,SUM($T$5:$T33))))</f>
        <v>-5</v>
      </c>
      <c r="V33" s="108" t="str">
        <f t="shared" si="0"/>
        <v>Rabbit</v>
      </c>
      <c r="W33" s="82">
        <f t="shared" si="13"/>
        <v>0</v>
      </c>
      <c r="X33" s="84" t="str">
        <f t="shared" si="14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WL</v>
      </c>
      <c r="AD33" s="4" t="str">
        <f t="shared" si="10"/>
        <v>LW</v>
      </c>
      <c r="AE33" s="1" t="str">
        <f t="shared" si="15"/>
        <v/>
      </c>
      <c r="AF33" s="1" t="str">
        <f t="shared" si="16"/>
        <v>B</v>
      </c>
      <c r="AG33" s="1" t="str">
        <f t="shared" si="17"/>
        <v>F2</v>
      </c>
      <c r="AH33" s="1" t="str">
        <f t="shared" si="18"/>
        <v/>
      </c>
      <c r="AI33" s="1" t="str">
        <f t="shared" si="19"/>
        <v/>
      </c>
      <c r="AJ33" s="1" t="str">
        <f t="shared" si="20"/>
        <v>B</v>
      </c>
      <c r="AK33" s="1">
        <f t="shared" si="46"/>
        <v>2</v>
      </c>
      <c r="AL33" s="1">
        <f t="shared" si="47"/>
        <v>2</v>
      </c>
      <c r="AM33" s="1">
        <f t="shared" si="5"/>
        <v>3</v>
      </c>
      <c r="AN33" s="1">
        <f t="shared" si="21"/>
        <v>0</v>
      </c>
      <c r="AO33" s="1" t="str">
        <f t="shared" si="57"/>
        <v>C</v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>
        <f t="shared" si="25"/>
        <v>4</v>
      </c>
      <c r="AT33" s="15" t="str">
        <f t="shared" si="26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R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8"/>
        <v>34500</v>
      </c>
      <c r="BC33" s="1" t="str">
        <f t="shared" si="59"/>
        <v>00012</v>
      </c>
      <c r="BD33" s="1" t="str">
        <f t="shared" si="48"/>
        <v>234500</v>
      </c>
      <c r="BE33" s="1" t="str">
        <f t="shared" si="49"/>
        <v>000012</v>
      </c>
      <c r="BF33" s="1" t="str">
        <f t="shared" si="50"/>
        <v>P</v>
      </c>
      <c r="BG33" s="1" t="str">
        <f t="shared" si="33"/>
        <v>F2W</v>
      </c>
      <c r="BH33" s="1" t="str">
        <f t="shared" si="51"/>
        <v>B</v>
      </c>
      <c r="BI33" s="1" t="str">
        <f t="shared" si="34"/>
        <v>BL</v>
      </c>
      <c r="BJ33" s="1" t="str">
        <f t="shared" si="52"/>
        <v>F2</v>
      </c>
      <c r="BK33" s="1" t="str">
        <f t="shared" si="35"/>
        <v>F2W</v>
      </c>
      <c r="BL33" s="1" t="str">
        <f t="shared" si="53"/>
        <v>B</v>
      </c>
      <c r="BM33" s="1">
        <f t="shared" si="54"/>
        <v>1</v>
      </c>
      <c r="BN33" s="1" t="str">
        <f t="shared" si="55"/>
        <v>2</v>
      </c>
      <c r="BO33" s="1">
        <f t="shared" si="56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6"/>
        <v>B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/>
      </c>
      <c r="J34" s="99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>B</v>
      </c>
      <c r="Q34" s="99" t="str">
        <f t="shared" si="42"/>
        <v/>
      </c>
      <c r="R34" s="5" t="str">
        <f t="shared" si="43"/>
        <v>W</v>
      </c>
      <c r="S34" s="5">
        <f t="shared" si="44"/>
        <v>1</v>
      </c>
      <c r="T34" s="131" t="str">
        <f t="shared" si="45"/>
        <v/>
      </c>
      <c r="U34" s="5">
        <f>IF(M34="","",IF(B34="NB",U33,IF(T34="",SUM($T$5:$T34)+S34,SUM($T$5:$T34))))</f>
        <v>-4</v>
      </c>
      <c r="V34" s="109" t="str">
        <f t="shared" si="0"/>
        <v/>
      </c>
      <c r="W34" s="82">
        <f t="shared" si="13"/>
        <v>1</v>
      </c>
      <c r="X34" s="84" t="str">
        <f t="shared" si="14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5"/>
        <v>B</v>
      </c>
      <c r="AF34" s="1" t="str">
        <f t="shared" si="16"/>
        <v/>
      </c>
      <c r="AG34" s="1" t="str">
        <f t="shared" si="17"/>
        <v/>
      </c>
      <c r="AH34" s="1" t="str">
        <f t="shared" si="18"/>
        <v>B</v>
      </c>
      <c r="AI34" s="1" t="str">
        <f t="shared" si="19"/>
        <v>B</v>
      </c>
      <c r="AJ34" s="1" t="str">
        <f t="shared" si="20"/>
        <v/>
      </c>
      <c r="AK34" s="1">
        <f t="shared" si="46"/>
        <v>2</v>
      </c>
      <c r="AL34" s="1">
        <f t="shared" si="47"/>
        <v>1</v>
      </c>
      <c r="AM34" s="1">
        <f t="shared" si="5"/>
        <v>6</v>
      </c>
      <c r="AN34" s="1">
        <f t="shared" si="21"/>
        <v>3</v>
      </c>
      <c r="AO34" s="1" t="str">
        <f t="shared" si="57"/>
        <v>S</v>
      </c>
      <c r="AP34" s="1" t="str">
        <f t="shared" si="22"/>
        <v>Y</v>
      </c>
      <c r="AQ34" s="1" t="str">
        <f t="shared" si="23"/>
        <v>N</v>
      </c>
      <c r="AR34" s="1" t="str">
        <f t="shared" si="24"/>
        <v>Y</v>
      </c>
      <c r="AS34" s="1">
        <f t="shared" si="25"/>
        <v>1</v>
      </c>
      <c r="AT34" s="15" t="str">
        <f t="shared" si="26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8"/>
        <v>45001</v>
      </c>
      <c r="BC34" s="1" t="str">
        <f t="shared" si="59"/>
        <v>00120</v>
      </c>
      <c r="BD34" s="1" t="str">
        <f t="shared" si="48"/>
        <v>345001</v>
      </c>
      <c r="BE34" s="1" t="str">
        <f t="shared" si="49"/>
        <v>000120</v>
      </c>
      <c r="BF34" s="1" t="str">
        <f t="shared" si="50"/>
        <v>P</v>
      </c>
      <c r="BG34" s="1" t="str">
        <f t="shared" si="33"/>
        <v>BL</v>
      </c>
      <c r="BH34" s="1" t="str">
        <f t="shared" si="51"/>
        <v>B</v>
      </c>
      <c r="BI34" s="1" t="str">
        <f t="shared" si="34"/>
        <v>F2W</v>
      </c>
      <c r="BJ34" s="1" t="str">
        <f t="shared" si="52"/>
        <v>B</v>
      </c>
      <c r="BK34" s="1" t="str">
        <f t="shared" si="35"/>
        <v>BL</v>
      </c>
      <c r="BL34" s="1" t="str">
        <f t="shared" si="53"/>
        <v>B</v>
      </c>
      <c r="BM34" s="1">
        <f t="shared" si="54"/>
        <v>1</v>
      </c>
      <c r="BN34" s="1">
        <f t="shared" si="55"/>
        <v>1</v>
      </c>
      <c r="BO34" s="1">
        <f t="shared" si="56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P6</v>
      </c>
      <c r="C35" s="100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5" t="str">
        <f t="shared" si="43"/>
        <v/>
      </c>
      <c r="S35" s="95" t="str">
        <f t="shared" si="44"/>
        <v/>
      </c>
      <c r="T35" s="106" t="str">
        <f t="shared" si="45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3"/>
        <v>#VALUE!</v>
      </c>
      <c r="X35" s="84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5"/>
        <v>L4</v>
      </c>
      <c r="AF35" s="1" t="str">
        <f t="shared" si="16"/>
        <v/>
      </c>
      <c r="AG35" s="1" t="str">
        <f t="shared" si="17"/>
        <v/>
      </c>
      <c r="AH35" s="1" t="str">
        <f t="shared" si="18"/>
        <v>F2</v>
      </c>
      <c r="AI35" s="1" t="str">
        <f t="shared" si="19"/>
        <v>L4</v>
      </c>
      <c r="AJ35" s="1" t="str">
        <f t="shared" si="20"/>
        <v/>
      </c>
      <c r="AK35" s="1">
        <f t="shared" si="46"/>
        <v>8</v>
      </c>
      <c r="AL35" s="1">
        <f t="shared" si="47"/>
        <v>2</v>
      </c>
      <c r="AM35" s="1" t="str">
        <f t="shared" si="5"/>
        <v/>
      </c>
      <c r="AN35" s="1">
        <f t="shared" si="21"/>
        <v>0</v>
      </c>
      <c r="AO35" s="1" t="str">
        <f t="shared" si="57"/>
        <v>C</v>
      </c>
      <c r="AP35" s="1" t="str">
        <f t="shared" si="22"/>
        <v>N</v>
      </c>
      <c r="AQ35" s="1" t="str">
        <f t="shared" si="23"/>
        <v>Y</v>
      </c>
      <c r="AR35" s="1" t="str">
        <f t="shared" si="24"/>
        <v>N</v>
      </c>
      <c r="AS35" s="1">
        <f t="shared" si="25"/>
        <v>2</v>
      </c>
      <c r="AT35" s="15" t="str">
        <f t="shared" si="26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50012</v>
      </c>
      <c r="BC35" s="1" t="str">
        <f t="shared" si="59"/>
        <v>01200</v>
      </c>
      <c r="BD35" s="1" t="str">
        <f t="shared" si="48"/>
        <v>450012</v>
      </c>
      <c r="BE35" s="1" t="str">
        <f t="shared" si="49"/>
        <v>001200</v>
      </c>
      <c r="BF35" s="1" t="str">
        <f t="shared" si="50"/>
        <v>P</v>
      </c>
      <c r="BG35" s="1" t="str">
        <f t="shared" si="33"/>
        <v>BW</v>
      </c>
      <c r="BH35" s="1" t="str">
        <f t="shared" si="51"/>
        <v>L4</v>
      </c>
      <c r="BI35" s="1" t="str">
        <f t="shared" si="34"/>
        <v>BL</v>
      </c>
      <c r="BJ35" s="1" t="str">
        <f t="shared" si="52"/>
        <v>F2</v>
      </c>
      <c r="BK35" s="1" t="str">
        <f t="shared" si="35"/>
        <v>BW</v>
      </c>
      <c r="BL35" s="1" t="str">
        <f t="shared" si="53"/>
        <v>L4</v>
      </c>
      <c r="BM35" s="1" t="str">
        <f t="shared" si="54"/>
        <v>4</v>
      </c>
      <c r="BN35" s="1" t="str">
        <f t="shared" si="55"/>
        <v>2</v>
      </c>
      <c r="BO35" s="1" t="str">
        <f t="shared" si="56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44"/>
        <v/>
      </c>
      <c r="T36" s="130" t="str">
        <f t="shared" si="45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3"/>
        <v>#VALUE!</v>
      </c>
      <c r="X36" s="84" t="str">
        <f t="shared" si="14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1"/>
        <v>0</v>
      </c>
      <c r="AO36" s="1" t="str">
        <f t="shared" si="57"/>
        <v/>
      </c>
      <c r="AP36" s="1" t="str">
        <f t="shared" si="22"/>
        <v>Y</v>
      </c>
      <c r="AQ36" s="1" t="str">
        <f t="shared" si="23"/>
        <v>N</v>
      </c>
      <c r="AR36" s="1" t="str">
        <f t="shared" si="24"/>
        <v>Y</v>
      </c>
      <c r="AS36" s="1" t="str">
        <f t="shared" si="25"/>
        <v/>
      </c>
      <c r="AT36" s="15" t="str">
        <f t="shared" si="26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00120</v>
      </c>
      <c r="BC36" s="1" t="str">
        <f t="shared" si="59"/>
        <v>12000</v>
      </c>
      <c r="BD36" s="1" t="str">
        <f t="shared" si="48"/>
        <v>500120</v>
      </c>
      <c r="BE36" s="1" t="str">
        <f t="shared" si="49"/>
        <v>012000</v>
      </c>
      <c r="BF36" s="1" t="str">
        <f t="shared" si="50"/>
        <v>B</v>
      </c>
      <c r="BG36" s="1" t="str">
        <f t="shared" si="33"/>
        <v>L4</v>
      </c>
      <c r="BH36" s="1" t="str">
        <f t="shared" si="51"/>
        <v/>
      </c>
      <c r="BI36" s="1" t="str">
        <f t="shared" si="34"/>
        <v>F2</v>
      </c>
      <c r="BJ36" s="1" t="str">
        <f t="shared" si="52"/>
        <v/>
      </c>
      <c r="BK36" s="1" t="str">
        <f t="shared" si="35"/>
        <v>L4</v>
      </c>
      <c r="BL36" s="1" t="str">
        <f t="shared" si="53"/>
        <v/>
      </c>
      <c r="BM36" s="1" t="str">
        <f t="shared" si="54"/>
        <v/>
      </c>
      <c r="BN36" s="1" t="str">
        <f t="shared" si="55"/>
        <v/>
      </c>
      <c r="BO36" s="1" t="str">
        <f t="shared" si="56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44"/>
        <v/>
      </c>
      <c r="T37" s="130" t="str">
        <f t="shared" si="45"/>
        <v/>
      </c>
      <c r="U37" s="4" t="str">
        <f>IF(M37="","",IF(B37="NB",U36,IF(T37="",SUM($T$5:$T37)+S37,SUM($T$5:$T37))))</f>
        <v/>
      </c>
      <c r="V37" s="108" t="str">
        <f t="shared" ref="V37:V68" si="60">IF(AW37="R","Rabbit","")</f>
        <v/>
      </c>
      <c r="W37" s="82" t="e">
        <f t="shared" si="13"/>
        <v>#VALUE!</v>
      </c>
      <c r="X37" s="84" t="str">
        <f t="shared" si="14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1"/>
        <v>0</v>
      </c>
      <c r="AO37" s="1" t="str">
        <f t="shared" si="57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26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01200</v>
      </c>
      <c r="BC37" s="1" t="str">
        <f t="shared" si="59"/>
        <v>20000</v>
      </c>
      <c r="BD37" s="1" t="str">
        <f t="shared" si="48"/>
        <v>001200</v>
      </c>
      <c r="BE37" s="1" t="str">
        <f t="shared" si="49"/>
        <v>120000</v>
      </c>
      <c r="BF37" s="1" t="str">
        <f t="shared" si="50"/>
        <v>B</v>
      </c>
      <c r="BG37" s="1" t="str">
        <f t="shared" si="33"/>
        <v/>
      </c>
      <c r="BH37" s="1">
        <f t="shared" si="51"/>
        <v>0</v>
      </c>
      <c r="BI37" s="1" t="str">
        <f t="shared" si="34"/>
        <v/>
      </c>
      <c r="BJ37" s="1">
        <f t="shared" si="52"/>
        <v>0</v>
      </c>
      <c r="BK37" s="1" t="str">
        <f t="shared" si="35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44"/>
        <v/>
      </c>
      <c r="T38" s="130" t="str">
        <f t="shared" si="45"/>
        <v/>
      </c>
      <c r="U38" s="4" t="str">
        <f>IF(M38="","",IF(B38="NB",U37,IF(T38="",SUM($T$5:$T38)+S38,SUM($T$5:$T38))))</f>
        <v/>
      </c>
      <c r="V38" s="108" t="str">
        <f t="shared" si="60"/>
        <v/>
      </c>
      <c r="W38" s="82" t="e">
        <f t="shared" si="13"/>
        <v>#VALUE!</v>
      </c>
      <c r="X38" s="84" t="str">
        <f t="shared" si="14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1"/>
        <v>0</v>
      </c>
      <c r="AO38" s="1" t="str">
        <f t="shared" si="57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26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12000</v>
      </c>
      <c r="BC38" s="1" t="str">
        <f t="shared" si="59"/>
        <v>00000</v>
      </c>
      <c r="BD38" s="1" t="str">
        <f t="shared" si="48"/>
        <v>012000</v>
      </c>
      <c r="BE38" s="1" t="str">
        <f t="shared" si="49"/>
        <v>200000</v>
      </c>
      <c r="BF38" s="1" t="str">
        <f t="shared" si="50"/>
        <v>B</v>
      </c>
      <c r="BG38" s="1" t="str">
        <f t="shared" si="33"/>
        <v/>
      </c>
      <c r="BH38" s="1">
        <f t="shared" si="51"/>
        <v>0</v>
      </c>
      <c r="BI38" s="1" t="str">
        <f t="shared" si="34"/>
        <v/>
      </c>
      <c r="BJ38" s="1">
        <f t="shared" si="52"/>
        <v>0</v>
      </c>
      <c r="BK38" s="1" t="str">
        <f t="shared" si="35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44"/>
        <v/>
      </c>
      <c r="T39" s="131" t="str">
        <f t="shared" si="45"/>
        <v/>
      </c>
      <c r="U39" s="5" t="str">
        <f>IF(M39="","",IF(B39="NB",U38,IF(T39="",SUM($T$5:$T39)+S39,SUM($T$5:$T39))))</f>
        <v/>
      </c>
      <c r="V39" s="109" t="str">
        <f t="shared" si="60"/>
        <v/>
      </c>
      <c r="W39" s="82" t="e">
        <f t="shared" si="13"/>
        <v>#VALUE!</v>
      </c>
      <c r="X39" s="84" t="str">
        <f t="shared" si="14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/>
      </c>
      <c r="AC39" s="4" t="str">
        <f t="shared" si="9"/>
        <v/>
      </c>
      <c r="AD39" s="4" t="str">
        <f t="shared" si="10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6"/>
        <v>0</v>
      </c>
      <c r="AL39" s="1">
        <f t="shared" si="47"/>
        <v>0</v>
      </c>
      <c r="AM39" s="1" t="str">
        <f t="shared" ref="AM39:AM70" si="62">IF(M39="","",IF(AM38+AN39&gt;=10,10,IF(AM38+AN39&lt;=-10,-10,AM38+AN39)))</f>
        <v/>
      </c>
      <c r="AN39" s="1">
        <f t="shared" si="21"/>
        <v>0</v>
      </c>
      <c r="AO39" s="1" t="str">
        <f t="shared" si="57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26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20000</v>
      </c>
      <c r="BC39" s="1" t="str">
        <f t="shared" si="59"/>
        <v>00000</v>
      </c>
      <c r="BD39" s="1" t="str">
        <f t="shared" si="48"/>
        <v>120000</v>
      </c>
      <c r="BE39" s="1" t="str">
        <f t="shared" si="49"/>
        <v>000000</v>
      </c>
      <c r="BF39" s="1" t="str">
        <f t="shared" si="50"/>
        <v>B</v>
      </c>
      <c r="BG39" s="1" t="str">
        <f t="shared" si="33"/>
        <v/>
      </c>
      <c r="BH39" s="1">
        <f t="shared" si="51"/>
        <v>0</v>
      </c>
      <c r="BI39" s="1" t="str">
        <f t="shared" si="34"/>
        <v/>
      </c>
      <c r="BJ39" s="1">
        <f t="shared" si="52"/>
        <v>0</v>
      </c>
      <c r="BK39" s="1" t="str">
        <f t="shared" si="35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44"/>
        <v/>
      </c>
      <c r="T40" s="106" t="str">
        <f t="shared" si="45"/>
        <v/>
      </c>
      <c r="U40" s="95" t="str">
        <f>IF(M40="","",IF(B40="NB",U39,IF(T40="",SUM($T$5:$T40)+S40,SUM($T$5:$T40))))</f>
        <v/>
      </c>
      <c r="V40" s="107" t="str">
        <f t="shared" si="60"/>
        <v/>
      </c>
      <c r="W40" s="82" t="e">
        <f t="shared" si="13"/>
        <v>#VALUE!</v>
      </c>
      <c r="X40" s="84" t="str">
        <f t="shared" si="14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/>
      </c>
      <c r="AC40" s="4" t="str">
        <f t="shared" si="9"/>
        <v/>
      </c>
      <c r="AD40" s="4" t="str">
        <f t="shared" si="10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6"/>
        <v>0</v>
      </c>
      <c r="AL40" s="1">
        <f t="shared" si="47"/>
        <v>0</v>
      </c>
      <c r="AM40" s="1" t="str">
        <f t="shared" si="62"/>
        <v/>
      </c>
      <c r="AN40" s="1">
        <f t="shared" si="21"/>
        <v>0</v>
      </c>
      <c r="AO40" s="1" t="str">
        <f t="shared" si="57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26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9"/>
        <v>00000</v>
      </c>
      <c r="BD40" s="1" t="str">
        <f t="shared" si="48"/>
        <v>200000</v>
      </c>
      <c r="BE40" s="1" t="str">
        <f t="shared" si="49"/>
        <v>000000</v>
      </c>
      <c r="BF40" s="1" t="str">
        <f t="shared" si="50"/>
        <v>B</v>
      </c>
      <c r="BG40" s="1" t="str">
        <f t="shared" si="33"/>
        <v/>
      </c>
      <c r="BH40" s="1">
        <f t="shared" si="51"/>
        <v>0</v>
      </c>
      <c r="BI40" s="1" t="str">
        <f t="shared" si="34"/>
        <v/>
      </c>
      <c r="BJ40" s="1">
        <f t="shared" si="52"/>
        <v>0</v>
      </c>
      <c r="BK40" s="1" t="str">
        <f t="shared" si="35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44"/>
        <v/>
      </c>
      <c r="T41" s="130" t="str">
        <f t="shared" si="45"/>
        <v/>
      </c>
      <c r="U41" s="4" t="str">
        <f>IF(M41="","",IF(B41="NB",U40,IF(T41="",SUM($T$5:$T41)+S41,SUM($T$5:$T41))))</f>
        <v/>
      </c>
      <c r="V41" s="108" t="str">
        <f t="shared" si="60"/>
        <v/>
      </c>
      <c r="W41" s="82" t="e">
        <f t="shared" si="13"/>
        <v>#VALUE!</v>
      </c>
      <c r="X41" s="84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/>
      </c>
      <c r="AC41" s="4" t="str">
        <f t="shared" si="9"/>
        <v/>
      </c>
      <c r="AD41" s="4" t="str">
        <f t="shared" si="10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6"/>
        <v>0</v>
      </c>
      <c r="AL41" s="1">
        <f t="shared" si="47"/>
        <v>0</v>
      </c>
      <c r="AM41" s="1" t="str">
        <f t="shared" si="62"/>
        <v/>
      </c>
      <c r="AN41" s="1">
        <f t="shared" si="21"/>
        <v>0</v>
      </c>
      <c r="AO41" s="1" t="str">
        <f t="shared" si="57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26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9"/>
        <v>00000</v>
      </c>
      <c r="BD41" s="1" t="str">
        <f t="shared" si="48"/>
        <v>000000</v>
      </c>
      <c r="BE41" s="1" t="str">
        <f t="shared" si="49"/>
        <v>000000</v>
      </c>
      <c r="BF41" s="1" t="str">
        <f t="shared" si="50"/>
        <v>B</v>
      </c>
      <c r="BG41" s="1" t="str">
        <f t="shared" si="33"/>
        <v/>
      </c>
      <c r="BH41" s="1">
        <f t="shared" si="51"/>
        <v>0</v>
      </c>
      <c r="BI41" s="1" t="str">
        <f t="shared" si="34"/>
        <v/>
      </c>
      <c r="BJ41" s="1">
        <f t="shared" si="52"/>
        <v>0</v>
      </c>
      <c r="BK41" s="1" t="str">
        <f t="shared" si="35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ref="F42:F73" si="64">IF(M42="","",IF(M42="P",IF(D42="","L","W"),IF(E42="","L","W")))</f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si="44"/>
        <v/>
      </c>
      <c r="T42" s="130" t="str">
        <f t="shared" si="45"/>
        <v/>
      </c>
      <c r="U42" s="4" t="str">
        <f>IF(M42="","",IF(B42="NB",U41,IF(T42="",SUM($T$5:$T42)+S42,SUM($T$5:$T42))))</f>
        <v/>
      </c>
      <c r="V42" s="108" t="str">
        <f t="shared" si="60"/>
        <v/>
      </c>
      <c r="W42" s="82" t="e">
        <f t="shared" ref="W42:W73" si="65">IF(M42="","",IF(K42="W",0+BN42,0-BN42)+IF(F42="W",0+BM42,0-BM42))+IF(R42="W",0+BO42,0-BO42)</f>
        <v>#VALUE!</v>
      </c>
      <c r="X42" s="84" t="str">
        <f t="shared" ref="X42:X73" si="66">IF(M42="","",IF(W42&gt;0,"W",IF(W42&lt;0,"L","")))</f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61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62"/>
        <v/>
      </c>
      <c r="AN42" s="1">
        <f t="shared" ref="AN42:AN73" si="73">IF(X42="",0,IFERROR(VLOOKUP(X37&amp;X38&amp;X39&amp;X40&amp;X41&amp;X42,BW:BX,2,FALSE),0))</f>
        <v>0</v>
      </c>
      <c r="AO42" s="1" t="str">
        <f t="shared" si="57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ref="AS42:AS73" si="74">IF(M41="","",IF(AO42="S",1,AS41+1))</f>
        <v/>
      </c>
      <c r="AT42" s="15" t="str">
        <f t="shared" si="26"/>
        <v/>
      </c>
      <c r="AU42" s="1" t="str">
        <f t="shared" ref="AU42:AU73" si="75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6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7">IF(M41="","",IF(AND(S42&lt;0,AS42&gt;2,S42&gt;=(2-AS42)),"R","N"))</f>
        <v/>
      </c>
      <c r="AX42" s="1" t="str">
        <f t="shared" ref="AX42:AX73" si="78">IF(M41="","",IF(AA42="B",IF(M41="P",BL42,""),IF(M41="B",BL42,"")))</f>
        <v/>
      </c>
      <c r="AY42" s="1" t="str">
        <f t="shared" ref="AY42:AY73" si="79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9"/>
        <v>00000</v>
      </c>
      <c r="BD42" s="1" t="str">
        <f t="shared" si="48"/>
        <v>000000</v>
      </c>
      <c r="BE42" s="1" t="str">
        <f t="shared" si="49"/>
        <v>000000</v>
      </c>
      <c r="BF42" s="1" t="str">
        <f t="shared" si="50"/>
        <v>B</v>
      </c>
      <c r="BG42" s="1" t="str">
        <f t="shared" ref="BG42:BG73" si="80">IF(AE41="",AF41,AE41)&amp;F41</f>
        <v/>
      </c>
      <c r="BH42" s="1">
        <f t="shared" si="51"/>
        <v>0</v>
      </c>
      <c r="BI42" s="1" t="str">
        <f t="shared" ref="BI42:BI73" si="81">IF(AG41="",AH41,AG41)&amp;K41</f>
        <v/>
      </c>
      <c r="BJ42" s="1">
        <f t="shared" si="52"/>
        <v>0</v>
      </c>
      <c r="BK42" s="1" t="str">
        <f t="shared" ref="BK42:BK73" si="82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63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64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44"/>
        <v/>
      </c>
      <c r="T43" s="130" t="str">
        <f t="shared" si="45"/>
        <v/>
      </c>
      <c r="U43" s="4" t="str">
        <f>IF(M43="","",IF(B43="NB",U42,IF(T43="",SUM($T$5:$T43)+S43,SUM($T$5:$T43))))</f>
        <v/>
      </c>
      <c r="V43" s="108" t="str">
        <f t="shared" si="60"/>
        <v/>
      </c>
      <c r="W43" s="82" t="e">
        <f t="shared" si="65"/>
        <v>#VALUE!</v>
      </c>
      <c r="X43" s="84" t="str">
        <f t="shared" si="66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61"/>
        <v/>
      </c>
      <c r="AC43" s="4" t="str">
        <f t="shared" si="9"/>
        <v/>
      </c>
      <c r="AD43" s="4" t="str">
        <f t="shared" si="10"/>
        <v/>
      </c>
      <c r="AE43" s="1" t="str">
        <f t="shared" si="67"/>
        <v/>
      </c>
      <c r="AF43" s="1" t="str">
        <f t="shared" si="68"/>
        <v/>
      </c>
      <c r="AG43" s="1" t="str">
        <f t="shared" si="69"/>
        <v/>
      </c>
      <c r="AH43" s="1" t="str">
        <f t="shared" si="70"/>
        <v/>
      </c>
      <c r="AI43" s="1" t="str">
        <f t="shared" si="71"/>
        <v/>
      </c>
      <c r="AJ43" s="1" t="str">
        <f t="shared" si="72"/>
        <v/>
      </c>
      <c r="AK43" s="1">
        <f t="shared" si="46"/>
        <v>0</v>
      </c>
      <c r="AL43" s="1">
        <f t="shared" si="47"/>
        <v>0</v>
      </c>
      <c r="AM43" s="1" t="str">
        <f t="shared" si="62"/>
        <v/>
      </c>
      <c r="AN43" s="1">
        <f t="shared" si="73"/>
        <v>0</v>
      </c>
      <c r="AO43" s="1" t="str">
        <f t="shared" si="57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74"/>
        <v/>
      </c>
      <c r="AT43" s="15" t="str">
        <f t="shared" si="26"/>
        <v/>
      </c>
      <c r="AU43" s="1" t="str">
        <f t="shared" si="75"/>
        <v/>
      </c>
      <c r="AV43" s="1" t="str">
        <f t="shared" si="76"/>
        <v/>
      </c>
      <c r="AW43" s="1" t="str">
        <f t="shared" si="77"/>
        <v/>
      </c>
      <c r="AX43" s="1" t="str">
        <f t="shared" si="78"/>
        <v/>
      </c>
      <c r="AY43" s="1" t="str">
        <f t="shared" si="79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9"/>
        <v>00000</v>
      </c>
      <c r="BD43" s="1" t="str">
        <f t="shared" si="48"/>
        <v>000000</v>
      </c>
      <c r="BE43" s="1" t="str">
        <f t="shared" si="49"/>
        <v>000000</v>
      </c>
      <c r="BF43" s="1" t="str">
        <f t="shared" si="50"/>
        <v>B</v>
      </c>
      <c r="BG43" s="1" t="str">
        <f t="shared" si="80"/>
        <v/>
      </c>
      <c r="BH43" s="1">
        <f t="shared" si="51"/>
        <v>0</v>
      </c>
      <c r="BI43" s="1" t="str">
        <f t="shared" si="81"/>
        <v/>
      </c>
      <c r="BJ43" s="1">
        <f t="shared" si="52"/>
        <v>0</v>
      </c>
      <c r="BK43" s="1" t="str">
        <f t="shared" si="82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63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64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44"/>
        <v/>
      </c>
      <c r="T44" s="131" t="str">
        <f t="shared" si="45"/>
        <v/>
      </c>
      <c r="U44" s="5" t="str">
        <f>IF(M44="","",IF(B44="NB",U43,IF(T44="",SUM($T$5:$T44)+S44,SUM($T$5:$T44))))</f>
        <v/>
      </c>
      <c r="V44" s="109" t="str">
        <f t="shared" si="60"/>
        <v/>
      </c>
      <c r="W44" s="82" t="e">
        <f t="shared" si="65"/>
        <v>#VALUE!</v>
      </c>
      <c r="X44" s="84" t="str">
        <f t="shared" si="66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61"/>
        <v/>
      </c>
      <c r="AC44" s="4" t="str">
        <f t="shared" si="9"/>
        <v/>
      </c>
      <c r="AD44" s="4" t="str">
        <f t="shared" si="10"/>
        <v/>
      </c>
      <c r="AE44" s="1" t="str">
        <f t="shared" si="67"/>
        <v/>
      </c>
      <c r="AF44" s="1" t="str">
        <f t="shared" si="68"/>
        <v/>
      </c>
      <c r="AG44" s="1" t="str">
        <f t="shared" si="69"/>
        <v/>
      </c>
      <c r="AH44" s="1" t="str">
        <f t="shared" si="70"/>
        <v/>
      </c>
      <c r="AI44" s="1" t="str">
        <f t="shared" si="71"/>
        <v/>
      </c>
      <c r="AJ44" s="1" t="str">
        <f t="shared" si="72"/>
        <v/>
      </c>
      <c r="AK44" s="1">
        <f t="shared" si="46"/>
        <v>0</v>
      </c>
      <c r="AL44" s="1">
        <f t="shared" si="47"/>
        <v>0</v>
      </c>
      <c r="AM44" s="1" t="str">
        <f t="shared" si="62"/>
        <v/>
      </c>
      <c r="AN44" s="1">
        <f t="shared" si="73"/>
        <v>0</v>
      </c>
      <c r="AO44" s="1" t="str">
        <f t="shared" si="57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74"/>
        <v/>
      </c>
      <c r="AT44" s="15" t="str">
        <f t="shared" si="26"/>
        <v/>
      </c>
      <c r="AU44" s="1" t="str">
        <f t="shared" si="75"/>
        <v/>
      </c>
      <c r="AV44" s="1" t="str">
        <f t="shared" si="76"/>
        <v/>
      </c>
      <c r="AW44" s="1" t="str">
        <f t="shared" si="77"/>
        <v/>
      </c>
      <c r="AX44" s="1" t="str">
        <f t="shared" si="78"/>
        <v/>
      </c>
      <c r="AY44" s="1" t="str">
        <f t="shared" si="79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9"/>
        <v>00000</v>
      </c>
      <c r="BD44" s="1" t="str">
        <f t="shared" si="48"/>
        <v>000000</v>
      </c>
      <c r="BE44" s="1" t="str">
        <f t="shared" si="49"/>
        <v>000000</v>
      </c>
      <c r="BF44" s="1" t="str">
        <f t="shared" si="50"/>
        <v>B</v>
      </c>
      <c r="BG44" s="1" t="str">
        <f t="shared" si="80"/>
        <v/>
      </c>
      <c r="BH44" s="1">
        <f t="shared" si="51"/>
        <v>0</v>
      </c>
      <c r="BI44" s="1" t="str">
        <f t="shared" si="81"/>
        <v/>
      </c>
      <c r="BJ44" s="1">
        <f t="shared" si="52"/>
        <v>0</v>
      </c>
      <c r="BK44" s="1" t="str">
        <f t="shared" si="82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63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64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44"/>
        <v/>
      </c>
      <c r="T45" s="106" t="str">
        <f t="shared" si="45"/>
        <v/>
      </c>
      <c r="U45" s="95" t="str">
        <f>IF(M45="","",IF(B45="NB",U44,IF(T45="",SUM($T$5:$T45)+S45,SUM($T$5:$T45))))</f>
        <v/>
      </c>
      <c r="V45" s="107" t="str">
        <f t="shared" si="60"/>
        <v/>
      </c>
      <c r="W45" s="82" t="e">
        <f t="shared" si="65"/>
        <v>#VALUE!</v>
      </c>
      <c r="X45" s="84" t="str">
        <f t="shared" si="66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61"/>
        <v/>
      </c>
      <c r="AC45" s="4" t="str">
        <f t="shared" si="9"/>
        <v/>
      </c>
      <c r="AD45" s="4" t="str">
        <f t="shared" si="10"/>
        <v/>
      </c>
      <c r="AE45" s="1" t="str">
        <f t="shared" si="67"/>
        <v/>
      </c>
      <c r="AF45" s="1" t="str">
        <f t="shared" si="68"/>
        <v/>
      </c>
      <c r="AG45" s="1" t="str">
        <f t="shared" si="69"/>
        <v/>
      </c>
      <c r="AH45" s="1" t="str">
        <f t="shared" si="70"/>
        <v/>
      </c>
      <c r="AI45" s="1" t="str">
        <f t="shared" si="71"/>
        <v/>
      </c>
      <c r="AJ45" s="1" t="str">
        <f t="shared" si="72"/>
        <v/>
      </c>
      <c r="AK45" s="1">
        <f t="shared" si="46"/>
        <v>0</v>
      </c>
      <c r="AL45" s="1">
        <f t="shared" si="47"/>
        <v>0</v>
      </c>
      <c r="AM45" s="1" t="str">
        <f t="shared" si="62"/>
        <v/>
      </c>
      <c r="AN45" s="1">
        <f t="shared" si="73"/>
        <v>0</v>
      </c>
      <c r="AO45" s="1" t="str">
        <f t="shared" si="57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74"/>
        <v/>
      </c>
      <c r="AT45" s="15" t="str">
        <f t="shared" si="26"/>
        <v/>
      </c>
      <c r="AU45" s="1" t="str">
        <f t="shared" si="75"/>
        <v/>
      </c>
      <c r="AV45" s="1" t="str">
        <f t="shared" si="76"/>
        <v/>
      </c>
      <c r="AW45" s="1" t="str">
        <f t="shared" si="77"/>
        <v/>
      </c>
      <c r="AX45" s="1" t="str">
        <f t="shared" si="78"/>
        <v/>
      </c>
      <c r="AY45" s="1" t="str">
        <f t="shared" si="79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00000</v>
      </c>
      <c r="BD45" s="1" t="str">
        <f t="shared" si="48"/>
        <v>000000</v>
      </c>
      <c r="BE45" s="1" t="str">
        <f t="shared" si="49"/>
        <v>000000</v>
      </c>
      <c r="BF45" s="1" t="str">
        <f t="shared" si="50"/>
        <v>B</v>
      </c>
      <c r="BG45" s="1" t="str">
        <f t="shared" si="80"/>
        <v/>
      </c>
      <c r="BH45" s="1">
        <f t="shared" si="51"/>
        <v>0</v>
      </c>
      <c r="BI45" s="1" t="str">
        <f t="shared" si="81"/>
        <v/>
      </c>
      <c r="BJ45" s="1">
        <f t="shared" si="52"/>
        <v>0</v>
      </c>
      <c r="BK45" s="1" t="str">
        <f t="shared" si="82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63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64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44"/>
        <v/>
      </c>
      <c r="T46" s="130" t="str">
        <f t="shared" si="45"/>
        <v/>
      </c>
      <c r="U46" s="4" t="str">
        <f>IF(M46="","",IF(B46="NB",U45,IF(T46="",SUM($T$5:$T46)+S46,SUM($T$5:$T46))))</f>
        <v/>
      </c>
      <c r="V46" s="108" t="str">
        <f t="shared" si="60"/>
        <v/>
      </c>
      <c r="W46" s="82" t="e">
        <f t="shared" si="65"/>
        <v>#VALUE!</v>
      </c>
      <c r="X46" s="84" t="str">
        <f t="shared" si="6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61"/>
        <v/>
      </c>
      <c r="AC46" s="4" t="str">
        <f t="shared" si="9"/>
        <v/>
      </c>
      <c r="AD46" s="4" t="str">
        <f t="shared" si="10"/>
        <v/>
      </c>
      <c r="AE46" s="1" t="str">
        <f t="shared" si="67"/>
        <v/>
      </c>
      <c r="AF46" s="1" t="str">
        <f t="shared" si="68"/>
        <v/>
      </c>
      <c r="AG46" s="1" t="str">
        <f t="shared" si="69"/>
        <v/>
      </c>
      <c r="AH46" s="1" t="str">
        <f t="shared" si="70"/>
        <v/>
      </c>
      <c r="AI46" s="1" t="str">
        <f t="shared" si="71"/>
        <v/>
      </c>
      <c r="AJ46" s="1" t="str">
        <f t="shared" si="72"/>
        <v/>
      </c>
      <c r="AK46" s="1">
        <f t="shared" si="46"/>
        <v>0</v>
      </c>
      <c r="AL46" s="1">
        <f t="shared" si="47"/>
        <v>0</v>
      </c>
      <c r="AM46" s="1" t="str">
        <f t="shared" si="62"/>
        <v/>
      </c>
      <c r="AN46" s="1">
        <f t="shared" si="73"/>
        <v>0</v>
      </c>
      <c r="AO46" s="1" t="str">
        <f t="shared" si="57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74"/>
        <v/>
      </c>
      <c r="AT46" s="15" t="str">
        <f t="shared" si="26"/>
        <v/>
      </c>
      <c r="AU46" s="1" t="str">
        <f t="shared" si="75"/>
        <v/>
      </c>
      <c r="AV46" s="1" t="str">
        <f t="shared" si="76"/>
        <v/>
      </c>
      <c r="AW46" s="1" t="str">
        <f t="shared" si="77"/>
        <v/>
      </c>
      <c r="AX46" s="1" t="str">
        <f t="shared" si="78"/>
        <v/>
      </c>
      <c r="AY46" s="1" t="str">
        <f t="shared" si="79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>IF(AZ41="",0,AZ41)&amp;IF(AZ42="",0,AZ42)&amp;IF(AZ43="",0,AZ43)&amp;IF(AZ44="",0,AZ44)&amp;IF(AZ45="",0,AZ45)</f>
        <v>00000</v>
      </c>
      <c r="BC46" s="1" t="str">
        <f>IF(BA41="",0,BA41)&amp;IF(BA42="",0,BA42)&amp;IF(BA43="",0,BA43)&amp;IF(BA44="",0,BA44)&amp;IF(BA45="",0,BA45)</f>
        <v>00000</v>
      </c>
      <c r="BD46" s="1" t="str">
        <f>IF(AZ40="",0,AZ40)&amp;IF(AZ41="",0,AZ41)&amp;IF(AZ42="",0,AZ42)&amp;IF(AZ43="",0,AZ43)&amp;IF(AZ44="",0,AZ44)&amp;IF(AZ45="",0,AZ45)</f>
        <v>000000</v>
      </c>
      <c r="BE46" s="1" t="str">
        <f>IF(BA40="",0,BA40)&amp;IF(BA41="",0,BA41)&amp;IF(BA42="",0,BA42)&amp;IF(BA43="",0,BA43)&amp;IF(BA44="",0,BA44)&amp;IF(BA45="",0,BA45)</f>
        <v>000000</v>
      </c>
      <c r="BF46" s="1" t="str">
        <f>IF(COUNTBLANK(AZ41:AZ45)&gt;2,"B","P")</f>
        <v>B</v>
      </c>
      <c r="BG46" s="1" t="str">
        <f t="shared" si="80"/>
        <v/>
      </c>
      <c r="BH46" s="1">
        <f t="shared" si="51"/>
        <v>0</v>
      </c>
      <c r="BI46" s="1" t="str">
        <f t="shared" si="81"/>
        <v/>
      </c>
      <c r="BJ46" s="1">
        <f t="shared" si="52"/>
        <v>0</v>
      </c>
      <c r="BK46" s="1" t="str">
        <f t="shared" si="82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63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64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44"/>
        <v/>
      </c>
      <c r="T47" s="130" t="str">
        <f t="shared" si="45"/>
        <v/>
      </c>
      <c r="U47" s="4" t="str">
        <f>IF(M47="","",IF(B47="NB",U46,IF(T47="",SUM($T$5:$T47)+S47,SUM($T$5:$T47))))</f>
        <v/>
      </c>
      <c r="V47" s="108" t="str">
        <f t="shared" si="60"/>
        <v/>
      </c>
      <c r="W47" s="82" t="e">
        <f t="shared" si="65"/>
        <v>#VALUE!</v>
      </c>
      <c r="X47" s="84" t="str">
        <f t="shared" si="6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/>
      </c>
      <c r="AC47" s="4" t="str">
        <f t="shared" si="9"/>
        <v/>
      </c>
      <c r="AD47" s="4" t="str">
        <f t="shared" si="10"/>
        <v/>
      </c>
      <c r="AE47" s="1" t="str">
        <f t="shared" si="67"/>
        <v/>
      </c>
      <c r="AF47" s="1" t="str">
        <f t="shared" si="68"/>
        <v/>
      </c>
      <c r="AG47" s="1" t="str">
        <f t="shared" si="69"/>
        <v/>
      </c>
      <c r="AH47" s="1" t="str">
        <f t="shared" si="70"/>
        <v/>
      </c>
      <c r="AI47" s="1" t="str">
        <f t="shared" si="71"/>
        <v/>
      </c>
      <c r="AJ47" s="1" t="str">
        <f t="shared" si="72"/>
        <v/>
      </c>
      <c r="AK47" s="1">
        <f t="shared" si="46"/>
        <v>0</v>
      </c>
      <c r="AL47" s="1">
        <f t="shared" si="47"/>
        <v>0</v>
      </c>
      <c r="AM47" s="1" t="str">
        <f t="shared" si="62"/>
        <v/>
      </c>
      <c r="AN47" s="1">
        <f t="shared" si="73"/>
        <v>0</v>
      </c>
      <c r="AO47" s="1" t="str">
        <f t="shared" si="57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74"/>
        <v/>
      </c>
      <c r="AT47" s="15" t="str">
        <f t="shared" si="26"/>
        <v/>
      </c>
      <c r="AU47" s="1" t="str">
        <f t="shared" si="75"/>
        <v/>
      </c>
      <c r="AV47" s="1" t="str">
        <f t="shared" si="76"/>
        <v/>
      </c>
      <c r="AW47" s="1" t="str">
        <f t="shared" si="77"/>
        <v/>
      </c>
      <c r="AX47" s="1" t="str">
        <f t="shared" si="78"/>
        <v/>
      </c>
      <c r="AY47" s="1" t="str">
        <f t="shared" si="79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ref="BB47:BB109" si="83">IF(AZ42="",0,AZ42)&amp;IF(AZ43="",0,AZ43)&amp;IF(AZ44="",0,AZ44)&amp;IF(AZ45="",0,AZ45)&amp;IF(AZ46="",0,AZ46)</f>
        <v>00000</v>
      </c>
      <c r="BC47" s="1" t="str">
        <f t="shared" ref="BC47:BC109" si="84">IF(BA42="",0,BA42)&amp;IF(BA43="",0,BA43)&amp;IF(BA44="",0,BA44)&amp;IF(BA45="",0,BA45)&amp;IF(BA46="",0,BA46)</f>
        <v>00000</v>
      </c>
      <c r="BD47" s="1" t="str">
        <f t="shared" ref="BD47:BD109" si="85">IF(AZ41="",0,AZ41)&amp;IF(AZ42="",0,AZ42)&amp;IF(AZ43="",0,AZ43)&amp;IF(AZ44="",0,AZ44)&amp;IF(AZ45="",0,AZ45)&amp;IF(AZ46="",0,AZ46)</f>
        <v>000000</v>
      </c>
      <c r="BE47" s="1" t="str">
        <f t="shared" ref="BE47:BE109" si="86">IF(BA41="",0,BA41)&amp;IF(BA42="",0,BA42)&amp;IF(BA43="",0,BA43)&amp;IF(BA44="",0,BA44)&amp;IF(BA45="",0,BA45)&amp;IF(BA46="",0,BA46)</f>
        <v>000000</v>
      </c>
      <c r="BF47" s="1" t="str">
        <f t="shared" ref="BF47:BF109" si="87">IF(COUNTBLANK(AZ42:AZ46)&gt;2,"B","P")</f>
        <v>B</v>
      </c>
      <c r="BG47" s="1" t="str">
        <f t="shared" si="80"/>
        <v/>
      </c>
      <c r="BH47" s="1">
        <f t="shared" si="51"/>
        <v>0</v>
      </c>
      <c r="BI47" s="1" t="str">
        <f t="shared" si="81"/>
        <v/>
      </c>
      <c r="BJ47" s="1">
        <f t="shared" si="52"/>
        <v>0</v>
      </c>
      <c r="BK47" s="1" t="str">
        <f t="shared" si="82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64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44"/>
        <v/>
      </c>
      <c r="T48" s="130" t="str">
        <f t="shared" si="45"/>
        <v/>
      </c>
      <c r="U48" s="4" t="str">
        <f>IF(M48="","",IF(B48="NB",U47,IF(T48="",SUM($T$5:$T48)+S48,SUM($T$5:$T48))))</f>
        <v/>
      </c>
      <c r="V48" s="108" t="str">
        <f t="shared" si="60"/>
        <v/>
      </c>
      <c r="W48" s="82" t="e">
        <f t="shared" si="65"/>
        <v>#VALUE!</v>
      </c>
      <c r="X48" s="84" t="str">
        <f t="shared" si="66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/>
      </c>
      <c r="AC48" s="4" t="str">
        <f t="shared" si="9"/>
        <v/>
      </c>
      <c r="AD48" s="4" t="str">
        <f t="shared" si="10"/>
        <v/>
      </c>
      <c r="AE48" s="1" t="str">
        <f t="shared" si="67"/>
        <v/>
      </c>
      <c r="AF48" s="1" t="str">
        <f t="shared" si="68"/>
        <v/>
      </c>
      <c r="AG48" s="1" t="str">
        <f t="shared" si="69"/>
        <v/>
      </c>
      <c r="AH48" s="1" t="str">
        <f t="shared" si="70"/>
        <v/>
      </c>
      <c r="AI48" s="1" t="str">
        <f t="shared" si="71"/>
        <v/>
      </c>
      <c r="AJ48" s="1" t="str">
        <f t="shared" si="72"/>
        <v/>
      </c>
      <c r="AK48" s="1">
        <f t="shared" si="46"/>
        <v>0</v>
      </c>
      <c r="AL48" s="1">
        <f t="shared" si="47"/>
        <v>0</v>
      </c>
      <c r="AM48" s="1" t="str">
        <f t="shared" si="62"/>
        <v/>
      </c>
      <c r="AN48" s="1">
        <f t="shared" si="73"/>
        <v>0</v>
      </c>
      <c r="AO48" s="1" t="str">
        <f t="shared" si="57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74"/>
        <v/>
      </c>
      <c r="AT48" s="15" t="str">
        <f t="shared" si="26"/>
        <v/>
      </c>
      <c r="AU48" s="1" t="str">
        <f t="shared" si="75"/>
        <v/>
      </c>
      <c r="AV48" s="1" t="str">
        <f t="shared" si="76"/>
        <v/>
      </c>
      <c r="AW48" s="1" t="str">
        <f t="shared" si="77"/>
        <v/>
      </c>
      <c r="AX48" s="1" t="str">
        <f t="shared" si="78"/>
        <v/>
      </c>
      <c r="AY48" s="1" t="str">
        <f t="shared" si="79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3"/>
        <v>00000</v>
      </c>
      <c r="BC48" s="1" t="str">
        <f t="shared" si="84"/>
        <v>00000</v>
      </c>
      <c r="BD48" s="1" t="str">
        <f t="shared" si="85"/>
        <v>000000</v>
      </c>
      <c r="BE48" s="1" t="str">
        <f t="shared" si="86"/>
        <v>000000</v>
      </c>
      <c r="BF48" s="1" t="str">
        <f t="shared" si="87"/>
        <v>B</v>
      </c>
      <c r="BG48" s="1" t="str">
        <f t="shared" si="80"/>
        <v/>
      </c>
      <c r="BH48" s="1">
        <f t="shared" si="51"/>
        <v>0</v>
      </c>
      <c r="BI48" s="1" t="str">
        <f t="shared" si="81"/>
        <v/>
      </c>
      <c r="BJ48" s="1">
        <f t="shared" si="52"/>
        <v>0</v>
      </c>
      <c r="BK48" s="1" t="str">
        <f t="shared" si="82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63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64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44"/>
        <v/>
      </c>
      <c r="T49" s="131" t="str">
        <f t="shared" si="45"/>
        <v/>
      </c>
      <c r="U49" s="5" t="str">
        <f>IF(M49="","",IF(B49="NB",U48,IF(T49="",SUM($T$5:$T49)+S49,SUM($T$5:$T49))))</f>
        <v/>
      </c>
      <c r="V49" s="109" t="str">
        <f t="shared" si="60"/>
        <v/>
      </c>
      <c r="W49" s="82" t="e">
        <f t="shared" si="65"/>
        <v>#VALUE!</v>
      </c>
      <c r="X49" s="84" t="str">
        <f t="shared" si="66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61"/>
        <v/>
      </c>
      <c r="AC49" s="4" t="str">
        <f t="shared" si="9"/>
        <v/>
      </c>
      <c r="AD49" s="4" t="str">
        <f t="shared" si="10"/>
        <v/>
      </c>
      <c r="AE49" s="1" t="str">
        <f t="shared" si="67"/>
        <v/>
      </c>
      <c r="AF49" s="1" t="str">
        <f t="shared" si="68"/>
        <v/>
      </c>
      <c r="AG49" s="1" t="str">
        <f t="shared" si="69"/>
        <v/>
      </c>
      <c r="AH49" s="1" t="str">
        <f t="shared" si="70"/>
        <v/>
      </c>
      <c r="AI49" s="1" t="str">
        <f t="shared" si="71"/>
        <v/>
      </c>
      <c r="AJ49" s="1" t="str">
        <f t="shared" si="72"/>
        <v/>
      </c>
      <c r="AK49" s="1">
        <f t="shared" si="46"/>
        <v>0</v>
      </c>
      <c r="AL49" s="1">
        <f t="shared" si="47"/>
        <v>0</v>
      </c>
      <c r="AM49" s="1" t="str">
        <f t="shared" si="62"/>
        <v/>
      </c>
      <c r="AN49" s="1">
        <f t="shared" si="73"/>
        <v>0</v>
      </c>
      <c r="AO49" s="1" t="str">
        <f t="shared" si="57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74"/>
        <v/>
      </c>
      <c r="AT49" s="15" t="str">
        <f t="shared" si="26"/>
        <v/>
      </c>
      <c r="AU49" s="1" t="str">
        <f t="shared" si="75"/>
        <v/>
      </c>
      <c r="AV49" s="1" t="str">
        <f t="shared" si="76"/>
        <v/>
      </c>
      <c r="AW49" s="1" t="str">
        <f t="shared" si="77"/>
        <v/>
      </c>
      <c r="AX49" s="1" t="str">
        <f t="shared" si="78"/>
        <v/>
      </c>
      <c r="AY49" s="1" t="str">
        <f t="shared" si="79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3"/>
        <v>00000</v>
      </c>
      <c r="BC49" s="1" t="str">
        <f t="shared" si="84"/>
        <v>00000</v>
      </c>
      <c r="BD49" s="1" t="str">
        <f t="shared" si="85"/>
        <v>000000</v>
      </c>
      <c r="BE49" s="1" t="str">
        <f t="shared" si="86"/>
        <v>000000</v>
      </c>
      <c r="BF49" s="1" t="str">
        <f t="shared" si="87"/>
        <v>B</v>
      </c>
      <c r="BG49" s="1" t="str">
        <f t="shared" si="80"/>
        <v/>
      </c>
      <c r="BH49" s="1">
        <f t="shared" si="51"/>
        <v>0</v>
      </c>
      <c r="BI49" s="1" t="str">
        <f t="shared" si="81"/>
        <v/>
      </c>
      <c r="BJ49" s="1">
        <f t="shared" si="52"/>
        <v>0</v>
      </c>
      <c r="BK49" s="1" t="str">
        <f t="shared" si="82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63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64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44"/>
        <v/>
      </c>
      <c r="T50" s="106" t="str">
        <f t="shared" si="45"/>
        <v/>
      </c>
      <c r="U50" s="95" t="str">
        <f>IF(M50="","",IF(B50="NB",U49,IF(T50="",SUM($T$5:$T50)+S50,SUM($T$5:$T50))))</f>
        <v/>
      </c>
      <c r="V50" s="107" t="str">
        <f t="shared" si="60"/>
        <v/>
      </c>
      <c r="W50" s="82" t="e">
        <f t="shared" si="65"/>
        <v>#VALUE!</v>
      </c>
      <c r="X50" s="84" t="str">
        <f t="shared" si="66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61"/>
        <v/>
      </c>
      <c r="AC50" s="4" t="str">
        <f t="shared" si="9"/>
        <v/>
      </c>
      <c r="AD50" s="4" t="str">
        <f t="shared" si="10"/>
        <v/>
      </c>
      <c r="AE50" s="1" t="str">
        <f t="shared" si="67"/>
        <v/>
      </c>
      <c r="AF50" s="1" t="str">
        <f t="shared" si="68"/>
        <v/>
      </c>
      <c r="AG50" s="1" t="str">
        <f t="shared" si="69"/>
        <v/>
      </c>
      <c r="AH50" s="1" t="str">
        <f t="shared" si="70"/>
        <v/>
      </c>
      <c r="AI50" s="1" t="str">
        <f t="shared" si="71"/>
        <v/>
      </c>
      <c r="AJ50" s="1" t="str">
        <f t="shared" si="72"/>
        <v/>
      </c>
      <c r="AK50" s="1">
        <f t="shared" si="46"/>
        <v>0</v>
      </c>
      <c r="AL50" s="1">
        <f t="shared" si="47"/>
        <v>0</v>
      </c>
      <c r="AM50" s="1" t="str">
        <f t="shared" si="62"/>
        <v/>
      </c>
      <c r="AN50" s="1">
        <f t="shared" si="73"/>
        <v>0</v>
      </c>
      <c r="AO50" s="1" t="str">
        <f t="shared" si="57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74"/>
        <v/>
      </c>
      <c r="AT50" s="15" t="str">
        <f t="shared" si="26"/>
        <v/>
      </c>
      <c r="AU50" s="1" t="str">
        <f t="shared" si="75"/>
        <v/>
      </c>
      <c r="AV50" s="1" t="str">
        <f t="shared" si="76"/>
        <v/>
      </c>
      <c r="AW50" s="1" t="str">
        <f t="shared" si="77"/>
        <v/>
      </c>
      <c r="AX50" s="1" t="str">
        <f t="shared" si="78"/>
        <v/>
      </c>
      <c r="AY50" s="1" t="str">
        <f t="shared" si="79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3"/>
        <v>00000</v>
      </c>
      <c r="BC50" s="1" t="str">
        <f t="shared" si="84"/>
        <v>00000</v>
      </c>
      <c r="BD50" s="1" t="str">
        <f t="shared" si="85"/>
        <v>000000</v>
      </c>
      <c r="BE50" s="1" t="str">
        <f t="shared" si="86"/>
        <v>000000</v>
      </c>
      <c r="BF50" s="1" t="str">
        <f t="shared" si="87"/>
        <v>B</v>
      </c>
      <c r="BG50" s="1" t="str">
        <f t="shared" si="80"/>
        <v/>
      </c>
      <c r="BH50" s="1">
        <f t="shared" si="51"/>
        <v>0</v>
      </c>
      <c r="BI50" s="1" t="str">
        <f t="shared" si="81"/>
        <v/>
      </c>
      <c r="BJ50" s="1">
        <f t="shared" si="52"/>
        <v>0</v>
      </c>
      <c r="BK50" s="1" t="str">
        <f t="shared" si="82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64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44"/>
        <v/>
      </c>
      <c r="T51" s="130" t="str">
        <f t="shared" si="45"/>
        <v/>
      </c>
      <c r="U51" s="4" t="str">
        <f>IF(M51="","",IF(B51="NB",U50,IF(T51="",SUM($T$5:$T51)+S51,SUM($T$5:$T51))))</f>
        <v/>
      </c>
      <c r="V51" s="108" t="str">
        <f t="shared" si="60"/>
        <v/>
      </c>
      <c r="W51" s="82" t="e">
        <f t="shared" si="65"/>
        <v>#VALUE!</v>
      </c>
      <c r="X51" s="84" t="str">
        <f t="shared" si="6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/>
      </c>
      <c r="AC51" s="4" t="str">
        <f t="shared" si="9"/>
        <v/>
      </c>
      <c r="AD51" s="4" t="str">
        <f t="shared" si="10"/>
        <v/>
      </c>
      <c r="AE51" s="1" t="str">
        <f t="shared" si="67"/>
        <v/>
      </c>
      <c r="AF51" s="1" t="str">
        <f t="shared" si="68"/>
        <v/>
      </c>
      <c r="AG51" s="1" t="str">
        <f t="shared" si="69"/>
        <v/>
      </c>
      <c r="AH51" s="1" t="str">
        <f t="shared" si="70"/>
        <v/>
      </c>
      <c r="AI51" s="1" t="str">
        <f t="shared" si="71"/>
        <v/>
      </c>
      <c r="AJ51" s="1" t="str">
        <f t="shared" si="72"/>
        <v/>
      </c>
      <c r="AK51" s="1">
        <f t="shared" si="46"/>
        <v>0</v>
      </c>
      <c r="AL51" s="1">
        <f t="shared" si="47"/>
        <v>0</v>
      </c>
      <c r="AM51" s="1" t="str">
        <f t="shared" si="62"/>
        <v/>
      </c>
      <c r="AN51" s="1">
        <f t="shared" si="73"/>
        <v>0</v>
      </c>
      <c r="AO51" s="1" t="str">
        <f t="shared" si="57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74"/>
        <v/>
      </c>
      <c r="AT51" s="15" t="str">
        <f t="shared" si="26"/>
        <v/>
      </c>
      <c r="AU51" s="1" t="str">
        <f t="shared" si="75"/>
        <v/>
      </c>
      <c r="AV51" s="1" t="str">
        <f t="shared" si="76"/>
        <v/>
      </c>
      <c r="AW51" s="1" t="str">
        <f t="shared" si="77"/>
        <v/>
      </c>
      <c r="AX51" s="1" t="str">
        <f t="shared" si="78"/>
        <v/>
      </c>
      <c r="AY51" s="1" t="str">
        <f t="shared" si="79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3"/>
        <v>00000</v>
      </c>
      <c r="BC51" s="1" t="str">
        <f t="shared" si="84"/>
        <v>00000</v>
      </c>
      <c r="BD51" s="1" t="str">
        <f t="shared" si="85"/>
        <v>000000</v>
      </c>
      <c r="BE51" s="1" t="str">
        <f t="shared" si="86"/>
        <v>000000</v>
      </c>
      <c r="BF51" s="1" t="str">
        <f t="shared" si="87"/>
        <v>B</v>
      </c>
      <c r="BG51" s="1" t="str">
        <f t="shared" si="80"/>
        <v/>
      </c>
      <c r="BH51" s="1">
        <f t="shared" si="51"/>
        <v>0</v>
      </c>
      <c r="BI51" s="1" t="str">
        <f t="shared" si="81"/>
        <v/>
      </c>
      <c r="BJ51" s="1">
        <f t="shared" si="52"/>
        <v>0</v>
      </c>
      <c r="BK51" s="1" t="str">
        <f t="shared" si="82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63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64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44"/>
        <v/>
      </c>
      <c r="T52" s="130" t="str">
        <f t="shared" si="45"/>
        <v/>
      </c>
      <c r="U52" s="4" t="str">
        <f>IF(M52="","",IF(B52="NB",U51,IF(T52="",SUM($T$5:$T52)+S52,SUM($T$5:$T52))))</f>
        <v/>
      </c>
      <c r="V52" s="108" t="str">
        <f t="shared" si="60"/>
        <v/>
      </c>
      <c r="W52" s="82" t="e">
        <f t="shared" si="65"/>
        <v>#VALUE!</v>
      </c>
      <c r="X52" s="84" t="str">
        <f t="shared" si="6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/>
      </c>
      <c r="AC52" s="4" t="str">
        <f t="shared" si="9"/>
        <v/>
      </c>
      <c r="AD52" s="4" t="str">
        <f t="shared" si="10"/>
        <v/>
      </c>
      <c r="AE52" s="1" t="str">
        <f t="shared" si="67"/>
        <v/>
      </c>
      <c r="AF52" s="1" t="str">
        <f t="shared" si="68"/>
        <v/>
      </c>
      <c r="AG52" s="1" t="str">
        <f t="shared" si="69"/>
        <v/>
      </c>
      <c r="AH52" s="1" t="str">
        <f t="shared" si="70"/>
        <v/>
      </c>
      <c r="AI52" s="1" t="str">
        <f t="shared" si="71"/>
        <v/>
      </c>
      <c r="AJ52" s="1" t="str">
        <f t="shared" si="72"/>
        <v/>
      </c>
      <c r="AK52" s="1">
        <f t="shared" si="46"/>
        <v>0</v>
      </c>
      <c r="AL52" s="1">
        <f t="shared" si="47"/>
        <v>0</v>
      </c>
      <c r="AM52" s="1" t="str">
        <f t="shared" si="62"/>
        <v/>
      </c>
      <c r="AN52" s="1">
        <f t="shared" si="73"/>
        <v>0</v>
      </c>
      <c r="AO52" s="1" t="str">
        <f t="shared" si="57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74"/>
        <v/>
      </c>
      <c r="AT52" s="15" t="str">
        <f t="shared" si="26"/>
        <v/>
      </c>
      <c r="AU52" s="1" t="str">
        <f t="shared" si="75"/>
        <v/>
      </c>
      <c r="AV52" s="1" t="str">
        <f t="shared" si="76"/>
        <v/>
      </c>
      <c r="AW52" s="1" t="str">
        <f t="shared" si="77"/>
        <v/>
      </c>
      <c r="AX52" s="1" t="str">
        <f t="shared" si="78"/>
        <v/>
      </c>
      <c r="AY52" s="1" t="str">
        <f t="shared" si="79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3"/>
        <v>00000</v>
      </c>
      <c r="BC52" s="1" t="str">
        <f t="shared" si="84"/>
        <v>00000</v>
      </c>
      <c r="BD52" s="1" t="str">
        <f t="shared" si="85"/>
        <v>000000</v>
      </c>
      <c r="BE52" s="1" t="str">
        <f t="shared" si="86"/>
        <v>000000</v>
      </c>
      <c r="BF52" s="1" t="str">
        <f t="shared" si="87"/>
        <v>B</v>
      </c>
      <c r="BG52" s="1" t="str">
        <f t="shared" si="80"/>
        <v/>
      </c>
      <c r="BH52" s="1">
        <f t="shared" si="51"/>
        <v>0</v>
      </c>
      <c r="BI52" s="1" t="str">
        <f t="shared" si="81"/>
        <v/>
      </c>
      <c r="BJ52" s="1">
        <f t="shared" si="52"/>
        <v>0</v>
      </c>
      <c r="BK52" s="1" t="str">
        <f t="shared" si="82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64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44"/>
        <v/>
      </c>
      <c r="T53" s="130" t="str">
        <f t="shared" si="45"/>
        <v/>
      </c>
      <c r="U53" s="4" t="str">
        <f>IF(M53="","",IF(B53="NB",U52,IF(T53="",SUM($T$5:$T53)+S53,SUM($T$5:$T53))))</f>
        <v/>
      </c>
      <c r="V53" s="108" t="str">
        <f t="shared" si="60"/>
        <v/>
      </c>
      <c r="W53" s="82" t="e">
        <f t="shared" si="65"/>
        <v>#VALUE!</v>
      </c>
      <c r="X53" s="84" t="str">
        <f t="shared" si="66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1"/>
        <v/>
      </c>
      <c r="AC53" s="4" t="str">
        <f t="shared" si="9"/>
        <v/>
      </c>
      <c r="AD53" s="4" t="str">
        <f t="shared" si="10"/>
        <v/>
      </c>
      <c r="AE53" s="1" t="str">
        <f t="shared" si="67"/>
        <v/>
      </c>
      <c r="AF53" s="1" t="str">
        <f t="shared" si="68"/>
        <v/>
      </c>
      <c r="AG53" s="1" t="str">
        <f t="shared" si="69"/>
        <v/>
      </c>
      <c r="AH53" s="1" t="str">
        <f t="shared" si="70"/>
        <v/>
      </c>
      <c r="AI53" s="1" t="str">
        <f t="shared" si="71"/>
        <v/>
      </c>
      <c r="AJ53" s="1" t="str">
        <f t="shared" si="72"/>
        <v/>
      </c>
      <c r="AK53" s="1">
        <f t="shared" si="46"/>
        <v>0</v>
      </c>
      <c r="AL53" s="1">
        <f t="shared" si="47"/>
        <v>0</v>
      </c>
      <c r="AM53" s="1" t="str">
        <f t="shared" si="62"/>
        <v/>
      </c>
      <c r="AN53" s="1">
        <f t="shared" si="73"/>
        <v>0</v>
      </c>
      <c r="AO53" s="1" t="str">
        <f t="shared" si="57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74"/>
        <v/>
      </c>
      <c r="AT53" s="15" t="str">
        <f t="shared" si="26"/>
        <v/>
      </c>
      <c r="AU53" s="1" t="str">
        <f t="shared" si="75"/>
        <v/>
      </c>
      <c r="AV53" s="1" t="str">
        <f t="shared" si="76"/>
        <v/>
      </c>
      <c r="AW53" s="1" t="str">
        <f t="shared" si="77"/>
        <v/>
      </c>
      <c r="AX53" s="1" t="str">
        <f t="shared" si="78"/>
        <v/>
      </c>
      <c r="AY53" s="1" t="str">
        <f t="shared" si="79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3"/>
        <v>00000</v>
      </c>
      <c r="BC53" s="1" t="str">
        <f t="shared" si="84"/>
        <v>00000</v>
      </c>
      <c r="BD53" s="1" t="str">
        <f t="shared" si="85"/>
        <v>000000</v>
      </c>
      <c r="BE53" s="1" t="str">
        <f t="shared" si="86"/>
        <v>000000</v>
      </c>
      <c r="BF53" s="1" t="str">
        <f t="shared" si="87"/>
        <v>B</v>
      </c>
      <c r="BG53" s="1" t="str">
        <f t="shared" si="80"/>
        <v/>
      </c>
      <c r="BH53" s="1">
        <f t="shared" si="51"/>
        <v>0</v>
      </c>
      <c r="BI53" s="1" t="str">
        <f t="shared" si="81"/>
        <v/>
      </c>
      <c r="BJ53" s="1">
        <f t="shared" si="52"/>
        <v>0</v>
      </c>
      <c r="BK53" s="1" t="str">
        <f t="shared" si="82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63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64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44"/>
        <v/>
      </c>
      <c r="T54" s="131" t="str">
        <f t="shared" si="45"/>
        <v/>
      </c>
      <c r="U54" s="5" t="str">
        <f>IF(M54="","",IF(B54="NB",U53,IF(T54="",SUM($T$5:$T54)+S54,SUM($T$5:$T54))))</f>
        <v/>
      </c>
      <c r="V54" s="109" t="str">
        <f t="shared" si="60"/>
        <v/>
      </c>
      <c r="W54" s="82" t="e">
        <f t="shared" si="65"/>
        <v>#VALUE!</v>
      </c>
      <c r="X54" s="84" t="str">
        <f t="shared" si="66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61"/>
        <v/>
      </c>
      <c r="AC54" s="4" t="str">
        <f t="shared" si="9"/>
        <v/>
      </c>
      <c r="AD54" s="4" t="str">
        <f t="shared" si="10"/>
        <v/>
      </c>
      <c r="AE54" s="1" t="str">
        <f t="shared" si="67"/>
        <v/>
      </c>
      <c r="AF54" s="1" t="str">
        <f t="shared" si="68"/>
        <v/>
      </c>
      <c r="AG54" s="1" t="str">
        <f t="shared" si="69"/>
        <v/>
      </c>
      <c r="AH54" s="1" t="str">
        <f t="shared" si="70"/>
        <v/>
      </c>
      <c r="AI54" s="1" t="str">
        <f t="shared" si="71"/>
        <v/>
      </c>
      <c r="AJ54" s="1" t="str">
        <f t="shared" si="72"/>
        <v/>
      </c>
      <c r="AK54" s="1">
        <f t="shared" si="46"/>
        <v>0</v>
      </c>
      <c r="AL54" s="1">
        <f t="shared" si="47"/>
        <v>0</v>
      </c>
      <c r="AM54" s="1" t="str">
        <f t="shared" si="62"/>
        <v/>
      </c>
      <c r="AN54" s="1">
        <f t="shared" si="73"/>
        <v>0</v>
      </c>
      <c r="AO54" s="1" t="str">
        <f t="shared" si="57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74"/>
        <v/>
      </c>
      <c r="AT54" s="15" t="str">
        <f t="shared" si="26"/>
        <v/>
      </c>
      <c r="AU54" s="1" t="str">
        <f t="shared" si="75"/>
        <v/>
      </c>
      <c r="AV54" s="1" t="str">
        <f t="shared" si="76"/>
        <v/>
      </c>
      <c r="AW54" s="1" t="str">
        <f t="shared" si="77"/>
        <v/>
      </c>
      <c r="AX54" s="1" t="str">
        <f t="shared" si="78"/>
        <v/>
      </c>
      <c r="AY54" s="1" t="str">
        <f t="shared" si="79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4"/>
        <v>00000</v>
      </c>
      <c r="BD54" s="1" t="str">
        <f t="shared" si="85"/>
        <v>000000</v>
      </c>
      <c r="BE54" s="1" t="str">
        <f t="shared" si="86"/>
        <v>000000</v>
      </c>
      <c r="BF54" s="1" t="str">
        <f t="shared" si="87"/>
        <v>B</v>
      </c>
      <c r="BG54" s="1" t="str">
        <f t="shared" si="80"/>
        <v/>
      </c>
      <c r="BH54" s="1">
        <f t="shared" si="51"/>
        <v>0</v>
      </c>
      <c r="BI54" s="1" t="str">
        <f t="shared" si="81"/>
        <v/>
      </c>
      <c r="BJ54" s="1">
        <f t="shared" si="52"/>
        <v>0</v>
      </c>
      <c r="BK54" s="1" t="str">
        <f t="shared" si="82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63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64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44"/>
        <v/>
      </c>
      <c r="T55" s="106" t="str">
        <f t="shared" si="45"/>
        <v/>
      </c>
      <c r="U55" s="95" t="str">
        <f>IF(M55="","",IF(B55="NB",U54,IF(T55="",SUM($T$5:$T55)+S55,SUM($T$5:$T55))))</f>
        <v/>
      </c>
      <c r="V55" s="107" t="str">
        <f t="shared" si="60"/>
        <v/>
      </c>
      <c r="W55" s="82" t="e">
        <f t="shared" si="65"/>
        <v>#VALUE!</v>
      </c>
      <c r="X55" s="84" t="str">
        <f t="shared" si="66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61"/>
        <v/>
      </c>
      <c r="AC55" s="4" t="str">
        <f t="shared" si="9"/>
        <v/>
      </c>
      <c r="AD55" s="4" t="str">
        <f t="shared" si="10"/>
        <v/>
      </c>
      <c r="AE55" s="1" t="str">
        <f t="shared" si="67"/>
        <v/>
      </c>
      <c r="AF55" s="1" t="str">
        <f t="shared" si="68"/>
        <v/>
      </c>
      <c r="AG55" s="1" t="str">
        <f t="shared" si="69"/>
        <v/>
      </c>
      <c r="AH55" s="1" t="str">
        <f t="shared" si="70"/>
        <v/>
      </c>
      <c r="AI55" s="1" t="str">
        <f t="shared" si="71"/>
        <v/>
      </c>
      <c r="AJ55" s="1" t="str">
        <f t="shared" si="72"/>
        <v/>
      </c>
      <c r="AK55" s="1">
        <f t="shared" si="46"/>
        <v>0</v>
      </c>
      <c r="AL55" s="1">
        <f t="shared" si="47"/>
        <v>0</v>
      </c>
      <c r="AM55" s="1" t="str">
        <f t="shared" si="62"/>
        <v/>
      </c>
      <c r="AN55" s="1">
        <f t="shared" si="73"/>
        <v>0</v>
      </c>
      <c r="AO55" s="1" t="str">
        <f t="shared" si="57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74"/>
        <v/>
      </c>
      <c r="AT55" s="15" t="str">
        <f t="shared" si="26"/>
        <v/>
      </c>
      <c r="AU55" s="1" t="str">
        <f t="shared" si="75"/>
        <v/>
      </c>
      <c r="AV55" s="1" t="str">
        <f t="shared" si="76"/>
        <v/>
      </c>
      <c r="AW55" s="1" t="str">
        <f t="shared" si="77"/>
        <v/>
      </c>
      <c r="AX55" s="1" t="str">
        <f t="shared" si="78"/>
        <v/>
      </c>
      <c r="AY55" s="1" t="str">
        <f t="shared" si="79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3"/>
        <v>00000</v>
      </c>
      <c r="BC55" s="1" t="str">
        <f t="shared" si="84"/>
        <v>00000</v>
      </c>
      <c r="BD55" s="1" t="str">
        <f t="shared" si="85"/>
        <v>000000</v>
      </c>
      <c r="BE55" s="1" t="str">
        <f t="shared" si="86"/>
        <v>000000</v>
      </c>
      <c r="BF55" s="1" t="str">
        <f t="shared" si="87"/>
        <v>B</v>
      </c>
      <c r="BG55" s="1" t="str">
        <f t="shared" si="80"/>
        <v/>
      </c>
      <c r="BH55" s="1">
        <f t="shared" si="51"/>
        <v>0</v>
      </c>
      <c r="BI55" s="1" t="str">
        <f t="shared" si="81"/>
        <v/>
      </c>
      <c r="BJ55" s="1">
        <f t="shared" si="52"/>
        <v>0</v>
      </c>
      <c r="BK55" s="1" t="str">
        <f t="shared" si="82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63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64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44"/>
        <v/>
      </c>
      <c r="T56" s="130" t="str">
        <f t="shared" si="45"/>
        <v/>
      </c>
      <c r="U56" s="4" t="str">
        <f>IF(M56="","",IF(B56="NB",U55,IF(T56="",SUM($T$5:$T56)+S56,SUM($T$5:$T56))))</f>
        <v/>
      </c>
      <c r="V56" s="108" t="str">
        <f t="shared" si="60"/>
        <v/>
      </c>
      <c r="W56" s="82" t="e">
        <f t="shared" si="65"/>
        <v>#VALUE!</v>
      </c>
      <c r="X56" s="84" t="str">
        <f t="shared" si="66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61"/>
        <v/>
      </c>
      <c r="AC56" s="4" t="str">
        <f t="shared" si="9"/>
        <v/>
      </c>
      <c r="AD56" s="4" t="str">
        <f t="shared" si="10"/>
        <v/>
      </c>
      <c r="AE56" s="1" t="str">
        <f t="shared" si="67"/>
        <v/>
      </c>
      <c r="AF56" s="1" t="str">
        <f t="shared" si="68"/>
        <v/>
      </c>
      <c r="AG56" s="1" t="str">
        <f t="shared" si="69"/>
        <v/>
      </c>
      <c r="AH56" s="1" t="str">
        <f t="shared" si="70"/>
        <v/>
      </c>
      <c r="AI56" s="1" t="str">
        <f t="shared" si="71"/>
        <v/>
      </c>
      <c r="AJ56" s="1" t="str">
        <f t="shared" si="72"/>
        <v/>
      </c>
      <c r="AK56" s="1">
        <f t="shared" si="46"/>
        <v>0</v>
      </c>
      <c r="AL56" s="1">
        <f t="shared" si="47"/>
        <v>0</v>
      </c>
      <c r="AM56" s="1" t="str">
        <f t="shared" si="62"/>
        <v/>
      </c>
      <c r="AN56" s="1">
        <f t="shared" si="73"/>
        <v>0</v>
      </c>
      <c r="AO56" s="1" t="str">
        <f t="shared" si="57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74"/>
        <v/>
      </c>
      <c r="AT56" s="15" t="str">
        <f t="shared" si="26"/>
        <v/>
      </c>
      <c r="AU56" s="1" t="str">
        <f t="shared" si="75"/>
        <v/>
      </c>
      <c r="AV56" s="1" t="str">
        <f t="shared" si="76"/>
        <v/>
      </c>
      <c r="AW56" s="1" t="str">
        <f t="shared" si="77"/>
        <v/>
      </c>
      <c r="AX56" s="1" t="str">
        <f t="shared" si="78"/>
        <v/>
      </c>
      <c r="AY56" s="1" t="str">
        <f t="shared" si="79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3"/>
        <v>00000</v>
      </c>
      <c r="BC56" s="1" t="str">
        <f t="shared" si="84"/>
        <v>00000</v>
      </c>
      <c r="BD56" s="1" t="str">
        <f t="shared" si="85"/>
        <v>000000</v>
      </c>
      <c r="BE56" s="1" t="str">
        <f t="shared" si="86"/>
        <v>000000</v>
      </c>
      <c r="BF56" s="1" t="str">
        <f t="shared" si="87"/>
        <v>B</v>
      </c>
      <c r="BG56" s="1" t="str">
        <f t="shared" si="80"/>
        <v/>
      </c>
      <c r="BH56" s="1">
        <f t="shared" si="51"/>
        <v>0</v>
      </c>
      <c r="BI56" s="1" t="str">
        <f t="shared" si="81"/>
        <v/>
      </c>
      <c r="BJ56" s="1">
        <f t="shared" si="52"/>
        <v>0</v>
      </c>
      <c r="BK56" s="1" t="str">
        <f t="shared" si="82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63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64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44"/>
        <v/>
      </c>
      <c r="T57" s="130" t="str">
        <f t="shared" si="45"/>
        <v/>
      </c>
      <c r="U57" s="4" t="str">
        <f>IF(M57="","",IF(B57="NB",U56,IF(T57="",SUM($T$5:$T57)+S57,SUM($T$5:$T57))))</f>
        <v/>
      </c>
      <c r="V57" s="108" t="str">
        <f t="shared" si="60"/>
        <v/>
      </c>
      <c r="W57" s="82" t="e">
        <f t="shared" si="65"/>
        <v>#VALUE!</v>
      </c>
      <c r="X57" s="84" t="str">
        <f t="shared" si="66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61"/>
        <v/>
      </c>
      <c r="AC57" s="4" t="str">
        <f t="shared" si="9"/>
        <v/>
      </c>
      <c r="AD57" s="4" t="str">
        <f t="shared" si="10"/>
        <v/>
      </c>
      <c r="AE57" s="1" t="str">
        <f t="shared" si="67"/>
        <v/>
      </c>
      <c r="AF57" s="1" t="str">
        <f t="shared" si="68"/>
        <v/>
      </c>
      <c r="AG57" s="1" t="str">
        <f t="shared" si="69"/>
        <v/>
      </c>
      <c r="AH57" s="1" t="str">
        <f t="shared" si="70"/>
        <v/>
      </c>
      <c r="AI57" s="1" t="str">
        <f t="shared" si="71"/>
        <v/>
      </c>
      <c r="AJ57" s="1" t="str">
        <f t="shared" si="72"/>
        <v/>
      </c>
      <c r="AK57" s="1">
        <f t="shared" si="46"/>
        <v>0</v>
      </c>
      <c r="AL57" s="1">
        <f t="shared" si="47"/>
        <v>0</v>
      </c>
      <c r="AM57" s="1" t="str">
        <f t="shared" si="62"/>
        <v/>
      </c>
      <c r="AN57" s="1">
        <f t="shared" si="73"/>
        <v>0</v>
      </c>
      <c r="AO57" s="1" t="str">
        <f t="shared" si="57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74"/>
        <v/>
      </c>
      <c r="AT57" s="15" t="str">
        <f t="shared" si="26"/>
        <v/>
      </c>
      <c r="AU57" s="1" t="str">
        <f t="shared" si="75"/>
        <v/>
      </c>
      <c r="AV57" s="1" t="str">
        <f t="shared" si="76"/>
        <v/>
      </c>
      <c r="AW57" s="1" t="str">
        <f t="shared" si="77"/>
        <v/>
      </c>
      <c r="AX57" s="1" t="str">
        <f t="shared" si="78"/>
        <v/>
      </c>
      <c r="AY57" s="1" t="str">
        <f t="shared" si="79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3"/>
        <v>00000</v>
      </c>
      <c r="BC57" s="1" t="str">
        <f t="shared" si="84"/>
        <v>00000</v>
      </c>
      <c r="BD57" s="1" t="str">
        <f t="shared" si="85"/>
        <v>000000</v>
      </c>
      <c r="BE57" s="1" t="str">
        <f t="shared" si="86"/>
        <v>000000</v>
      </c>
      <c r="BF57" s="1" t="str">
        <f t="shared" si="87"/>
        <v>B</v>
      </c>
      <c r="BG57" s="1" t="str">
        <f t="shared" si="80"/>
        <v/>
      </c>
      <c r="BH57" s="1">
        <f t="shared" si="51"/>
        <v>0</v>
      </c>
      <c r="BI57" s="1" t="str">
        <f t="shared" si="81"/>
        <v/>
      </c>
      <c r="BJ57" s="1">
        <f t="shared" si="52"/>
        <v>0</v>
      </c>
      <c r="BK57" s="1" t="str">
        <f t="shared" si="82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63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64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44"/>
        <v/>
      </c>
      <c r="T58" s="130" t="str">
        <f t="shared" si="45"/>
        <v/>
      </c>
      <c r="U58" s="4" t="str">
        <f>IF(M58="","",IF(B58="NB",U57,IF(T58="",SUM($T$5:$T58)+S58,SUM($T$5:$T58))))</f>
        <v/>
      </c>
      <c r="V58" s="108" t="str">
        <f t="shared" si="60"/>
        <v/>
      </c>
      <c r="W58" s="82" t="e">
        <f t="shared" si="65"/>
        <v>#VALUE!</v>
      </c>
      <c r="X58" s="84" t="str">
        <f t="shared" si="66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/>
      </c>
      <c r="AC58" s="4" t="str">
        <f t="shared" si="9"/>
        <v/>
      </c>
      <c r="AD58" s="4" t="str">
        <f t="shared" si="10"/>
        <v/>
      </c>
      <c r="AE58" s="1" t="str">
        <f t="shared" si="67"/>
        <v/>
      </c>
      <c r="AF58" s="1" t="str">
        <f t="shared" si="68"/>
        <v/>
      </c>
      <c r="AG58" s="1" t="str">
        <f t="shared" si="69"/>
        <v/>
      </c>
      <c r="AH58" s="1" t="str">
        <f t="shared" si="70"/>
        <v/>
      </c>
      <c r="AI58" s="1" t="str">
        <f t="shared" si="71"/>
        <v/>
      </c>
      <c r="AJ58" s="1" t="str">
        <f t="shared" si="72"/>
        <v/>
      </c>
      <c r="AK58" s="1">
        <f t="shared" si="46"/>
        <v>0</v>
      </c>
      <c r="AL58" s="1">
        <f t="shared" si="47"/>
        <v>0</v>
      </c>
      <c r="AM58" s="1" t="str">
        <f t="shared" si="62"/>
        <v/>
      </c>
      <c r="AN58" s="1">
        <f t="shared" si="73"/>
        <v>0</v>
      </c>
      <c r="AO58" s="1" t="str">
        <f t="shared" si="57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74"/>
        <v/>
      </c>
      <c r="AT58" s="15" t="str">
        <f t="shared" si="26"/>
        <v/>
      </c>
      <c r="AU58" s="1" t="str">
        <f t="shared" si="75"/>
        <v/>
      </c>
      <c r="AV58" s="1" t="str">
        <f t="shared" si="76"/>
        <v/>
      </c>
      <c r="AW58" s="1" t="str">
        <f t="shared" si="77"/>
        <v/>
      </c>
      <c r="AX58" s="1" t="str">
        <f t="shared" si="78"/>
        <v/>
      </c>
      <c r="AY58" s="1" t="str">
        <f t="shared" si="79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3"/>
        <v>00000</v>
      </c>
      <c r="BC58" s="1" t="str">
        <f t="shared" si="84"/>
        <v>00000</v>
      </c>
      <c r="BD58" s="1" t="str">
        <f t="shared" si="85"/>
        <v>000000</v>
      </c>
      <c r="BE58" s="1" t="str">
        <f t="shared" si="86"/>
        <v>000000</v>
      </c>
      <c r="BF58" s="1" t="str">
        <f t="shared" si="87"/>
        <v>B</v>
      </c>
      <c r="BG58" s="1" t="str">
        <f t="shared" si="80"/>
        <v/>
      </c>
      <c r="BH58" s="1">
        <f t="shared" si="51"/>
        <v>0</v>
      </c>
      <c r="BI58" s="1" t="str">
        <f t="shared" si="81"/>
        <v/>
      </c>
      <c r="BJ58" s="1">
        <f t="shared" si="52"/>
        <v>0</v>
      </c>
      <c r="BK58" s="1" t="str">
        <f t="shared" si="82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63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64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44"/>
        <v/>
      </c>
      <c r="T59" s="131" t="str">
        <f t="shared" si="45"/>
        <v/>
      </c>
      <c r="U59" s="5" t="str">
        <f>IF(M59="","",IF(B59="NB",U58,IF(T59="",SUM($T$5:$T59)+S59,SUM($T$5:$T59))))</f>
        <v/>
      </c>
      <c r="V59" s="109" t="str">
        <f t="shared" si="60"/>
        <v/>
      </c>
      <c r="W59" s="82" t="e">
        <f t="shared" si="65"/>
        <v>#VALUE!</v>
      </c>
      <c r="X59" s="84" t="str">
        <f t="shared" si="66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/>
      </c>
      <c r="AC59" s="4" t="str">
        <f t="shared" si="9"/>
        <v/>
      </c>
      <c r="AD59" s="4" t="str">
        <f t="shared" si="10"/>
        <v/>
      </c>
      <c r="AE59" s="1" t="str">
        <f t="shared" si="67"/>
        <v/>
      </c>
      <c r="AF59" s="1" t="str">
        <f t="shared" si="68"/>
        <v/>
      </c>
      <c r="AG59" s="1" t="str">
        <f t="shared" si="69"/>
        <v/>
      </c>
      <c r="AH59" s="1" t="str">
        <f t="shared" si="70"/>
        <v/>
      </c>
      <c r="AI59" s="1" t="str">
        <f t="shared" si="71"/>
        <v/>
      </c>
      <c r="AJ59" s="1" t="str">
        <f t="shared" si="72"/>
        <v/>
      </c>
      <c r="AK59" s="1">
        <f t="shared" si="46"/>
        <v>0</v>
      </c>
      <c r="AL59" s="1">
        <f t="shared" si="47"/>
        <v>0</v>
      </c>
      <c r="AM59" s="1" t="str">
        <f t="shared" si="62"/>
        <v/>
      </c>
      <c r="AN59" s="1">
        <f t="shared" si="73"/>
        <v>0</v>
      </c>
      <c r="AO59" s="1" t="str">
        <f t="shared" si="57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74"/>
        <v/>
      </c>
      <c r="AT59" s="15" t="str">
        <f t="shared" si="26"/>
        <v/>
      </c>
      <c r="AU59" s="1" t="str">
        <f t="shared" si="75"/>
        <v/>
      </c>
      <c r="AV59" s="1" t="str">
        <f t="shared" si="76"/>
        <v/>
      </c>
      <c r="AW59" s="1" t="str">
        <f t="shared" si="77"/>
        <v/>
      </c>
      <c r="AX59" s="1" t="str">
        <f t="shared" si="78"/>
        <v/>
      </c>
      <c r="AY59" s="1" t="str">
        <f t="shared" si="79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3"/>
        <v>00000</v>
      </c>
      <c r="BC59" s="1" t="str">
        <f t="shared" si="84"/>
        <v>00000</v>
      </c>
      <c r="BD59" s="1" t="str">
        <f t="shared" si="85"/>
        <v>000000</v>
      </c>
      <c r="BE59" s="1" t="str">
        <f t="shared" si="86"/>
        <v>000000</v>
      </c>
      <c r="BF59" s="1" t="str">
        <f t="shared" si="87"/>
        <v>B</v>
      </c>
      <c r="BG59" s="1" t="str">
        <f t="shared" si="80"/>
        <v/>
      </c>
      <c r="BH59" s="1">
        <f t="shared" si="51"/>
        <v>0</v>
      </c>
      <c r="BI59" s="1" t="str">
        <f t="shared" si="81"/>
        <v/>
      </c>
      <c r="BJ59" s="1">
        <f t="shared" si="52"/>
        <v>0</v>
      </c>
      <c r="BK59" s="1" t="str">
        <f t="shared" si="82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63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64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44"/>
        <v/>
      </c>
      <c r="T60" s="106" t="str">
        <f t="shared" si="45"/>
        <v/>
      </c>
      <c r="U60" s="95" t="str">
        <f>IF(M60="","",IF(B60="NB",U59,IF(T60="",SUM($T$5:$T60)+S60,SUM($T$5:$T60))))</f>
        <v/>
      </c>
      <c r="V60" s="107" t="str">
        <f t="shared" si="60"/>
        <v/>
      </c>
      <c r="W60" s="82" t="e">
        <f t="shared" si="65"/>
        <v>#VALUE!</v>
      </c>
      <c r="X60" s="84" t="str">
        <f t="shared" si="66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/>
      </c>
      <c r="AC60" s="4" t="str">
        <f t="shared" si="9"/>
        <v/>
      </c>
      <c r="AD60" s="4" t="str">
        <f t="shared" si="10"/>
        <v/>
      </c>
      <c r="AE60" s="1" t="str">
        <f t="shared" si="67"/>
        <v/>
      </c>
      <c r="AF60" s="1" t="str">
        <f t="shared" si="68"/>
        <v/>
      </c>
      <c r="AG60" s="1" t="str">
        <f t="shared" si="69"/>
        <v/>
      </c>
      <c r="AH60" s="1" t="str">
        <f t="shared" si="70"/>
        <v/>
      </c>
      <c r="AI60" s="1" t="str">
        <f t="shared" si="71"/>
        <v/>
      </c>
      <c r="AJ60" s="1" t="str">
        <f t="shared" si="72"/>
        <v/>
      </c>
      <c r="AK60" s="1">
        <f t="shared" si="46"/>
        <v>0</v>
      </c>
      <c r="AL60" s="1">
        <f t="shared" si="47"/>
        <v>0</v>
      </c>
      <c r="AM60" s="1" t="str">
        <f t="shared" si="62"/>
        <v/>
      </c>
      <c r="AN60" s="1">
        <f t="shared" si="73"/>
        <v>0</v>
      </c>
      <c r="AO60" s="1" t="str">
        <f t="shared" si="57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74"/>
        <v/>
      </c>
      <c r="AT60" s="15" t="str">
        <f t="shared" si="26"/>
        <v/>
      </c>
      <c r="AU60" s="1" t="str">
        <f t="shared" si="75"/>
        <v/>
      </c>
      <c r="AV60" s="1" t="str">
        <f t="shared" si="76"/>
        <v/>
      </c>
      <c r="AW60" s="1" t="str">
        <f t="shared" si="77"/>
        <v/>
      </c>
      <c r="AX60" s="1" t="str">
        <f t="shared" si="78"/>
        <v/>
      </c>
      <c r="AY60" s="1" t="str">
        <f t="shared" si="79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3"/>
        <v>00000</v>
      </c>
      <c r="BC60" s="1" t="str">
        <f t="shared" si="84"/>
        <v>00000</v>
      </c>
      <c r="BD60" s="1" t="str">
        <f t="shared" si="85"/>
        <v>000000</v>
      </c>
      <c r="BE60" s="1" t="str">
        <f t="shared" si="86"/>
        <v>000000</v>
      </c>
      <c r="BF60" s="1" t="str">
        <f t="shared" si="87"/>
        <v>B</v>
      </c>
      <c r="BG60" s="1" t="str">
        <f t="shared" si="80"/>
        <v/>
      </c>
      <c r="BH60" s="1">
        <f t="shared" si="51"/>
        <v>0</v>
      </c>
      <c r="BI60" s="1" t="str">
        <f t="shared" si="81"/>
        <v/>
      </c>
      <c r="BJ60" s="1">
        <f t="shared" si="52"/>
        <v>0</v>
      </c>
      <c r="BK60" s="1" t="str">
        <f t="shared" si="82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64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44"/>
        <v/>
      </c>
      <c r="T61" s="130" t="str">
        <f t="shared" si="45"/>
        <v/>
      </c>
      <c r="U61" s="4" t="str">
        <f>IF(M61="","",IF(B61="NB",U60,IF(T61="",SUM($T$5:$T61)+S61,SUM($T$5:$T61))))</f>
        <v/>
      </c>
      <c r="V61" s="108" t="str">
        <f t="shared" si="60"/>
        <v/>
      </c>
      <c r="W61" s="82" t="e">
        <f t="shared" si="65"/>
        <v>#VALUE!</v>
      </c>
      <c r="X61" s="84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/>
      </c>
      <c r="AC61" s="4" t="str">
        <f t="shared" si="9"/>
        <v/>
      </c>
      <c r="AD61" s="4" t="str">
        <f t="shared" si="10"/>
        <v/>
      </c>
      <c r="AE61" s="1" t="str">
        <f t="shared" si="67"/>
        <v/>
      </c>
      <c r="AF61" s="1" t="str">
        <f t="shared" si="68"/>
        <v/>
      </c>
      <c r="AG61" s="1" t="str">
        <f t="shared" si="69"/>
        <v/>
      </c>
      <c r="AH61" s="1" t="str">
        <f t="shared" si="70"/>
        <v/>
      </c>
      <c r="AI61" s="1" t="str">
        <f t="shared" si="71"/>
        <v/>
      </c>
      <c r="AJ61" s="1" t="str">
        <f t="shared" si="72"/>
        <v/>
      </c>
      <c r="AK61" s="1">
        <f t="shared" si="46"/>
        <v>0</v>
      </c>
      <c r="AL61" s="1">
        <f t="shared" si="47"/>
        <v>0</v>
      </c>
      <c r="AM61" s="1" t="str">
        <f t="shared" si="62"/>
        <v/>
      </c>
      <c r="AN61" s="1">
        <f t="shared" si="73"/>
        <v>0</v>
      </c>
      <c r="AO61" s="1" t="str">
        <f t="shared" si="57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74"/>
        <v/>
      </c>
      <c r="AT61" s="15" t="str">
        <f t="shared" si="26"/>
        <v/>
      </c>
      <c r="AU61" s="1" t="str">
        <f t="shared" si="75"/>
        <v/>
      </c>
      <c r="AV61" s="1" t="str">
        <f t="shared" si="76"/>
        <v/>
      </c>
      <c r="AW61" s="1" t="str">
        <f t="shared" si="77"/>
        <v/>
      </c>
      <c r="AX61" s="1" t="str">
        <f t="shared" si="78"/>
        <v/>
      </c>
      <c r="AY61" s="1" t="str">
        <f t="shared" si="79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3"/>
        <v>00000</v>
      </c>
      <c r="BC61" s="1" t="str">
        <f t="shared" si="84"/>
        <v>00000</v>
      </c>
      <c r="BD61" s="1" t="str">
        <f t="shared" si="85"/>
        <v>000000</v>
      </c>
      <c r="BE61" s="1" t="str">
        <f t="shared" si="86"/>
        <v>000000</v>
      </c>
      <c r="BF61" s="1" t="str">
        <f t="shared" si="87"/>
        <v>B</v>
      </c>
      <c r="BG61" s="1" t="str">
        <f t="shared" si="80"/>
        <v/>
      </c>
      <c r="BH61" s="1">
        <f t="shared" si="51"/>
        <v>0</v>
      </c>
      <c r="BI61" s="1" t="str">
        <f t="shared" si="81"/>
        <v/>
      </c>
      <c r="BJ61" s="1">
        <f t="shared" si="52"/>
        <v>0</v>
      </c>
      <c r="BK61" s="1" t="str">
        <f t="shared" si="82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63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64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44"/>
        <v/>
      </c>
      <c r="T62" s="130" t="str">
        <f t="shared" si="45"/>
        <v/>
      </c>
      <c r="U62" s="4" t="str">
        <f>IF(M62="","",IF(B62="NB",U61,IF(T62="",SUM($T$5:$T62)+S62,SUM($T$5:$T62))))</f>
        <v/>
      </c>
      <c r="V62" s="108" t="str">
        <f t="shared" si="60"/>
        <v/>
      </c>
      <c r="W62" s="82" t="e">
        <f t="shared" si="65"/>
        <v>#VALUE!</v>
      </c>
      <c r="X62" s="84" t="str">
        <f t="shared" si="6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61"/>
        <v/>
      </c>
      <c r="AC62" s="4" t="str">
        <f t="shared" si="9"/>
        <v/>
      </c>
      <c r="AD62" s="4" t="str">
        <f t="shared" si="10"/>
        <v/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6"/>
        <v>0</v>
      </c>
      <c r="AL62" s="1">
        <f t="shared" si="47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74"/>
        <v/>
      </c>
      <c r="AT62" s="15" t="str">
        <f t="shared" si="26"/>
        <v/>
      </c>
      <c r="AU62" s="1" t="str">
        <f t="shared" si="75"/>
        <v/>
      </c>
      <c r="AV62" s="1" t="str">
        <f t="shared" si="76"/>
        <v/>
      </c>
      <c r="AW62" s="1" t="str">
        <f t="shared" si="77"/>
        <v/>
      </c>
      <c r="AX62" s="1" t="str">
        <f t="shared" si="78"/>
        <v/>
      </c>
      <c r="AY62" s="1" t="str">
        <f t="shared" si="79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83"/>
        <v>00000</v>
      </c>
      <c r="BC62" s="1" t="str">
        <f t="shared" si="84"/>
        <v>00000</v>
      </c>
      <c r="BD62" s="1" t="str">
        <f t="shared" si="85"/>
        <v>000000</v>
      </c>
      <c r="BE62" s="1" t="str">
        <f t="shared" si="86"/>
        <v>000000</v>
      </c>
      <c r="BF62" s="1" t="str">
        <f t="shared" si="87"/>
        <v>B</v>
      </c>
      <c r="BG62" s="1" t="str">
        <f t="shared" si="80"/>
        <v/>
      </c>
      <c r="BH62" s="1">
        <f t="shared" si="51"/>
        <v>0</v>
      </c>
      <c r="BI62" s="1" t="str">
        <f t="shared" si="81"/>
        <v/>
      </c>
      <c r="BJ62" s="1">
        <f t="shared" si="52"/>
        <v>0</v>
      </c>
      <c r="BK62" s="1" t="str">
        <f t="shared" si="82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63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64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44"/>
        <v/>
      </c>
      <c r="T63" s="130" t="str">
        <f t="shared" si="45"/>
        <v/>
      </c>
      <c r="U63" s="4" t="str">
        <f>IF(M63="","",IF(B63="NB",U62,IF(T63="",SUM($T$5:$T63)+S63,SUM($T$5:$T63))))</f>
        <v/>
      </c>
      <c r="V63" s="108" t="str">
        <f t="shared" si="60"/>
        <v/>
      </c>
      <c r="W63" s="82" t="e">
        <f t="shared" si="65"/>
        <v>#VALUE!</v>
      </c>
      <c r="X63" s="84" t="str">
        <f t="shared" si="6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6"/>
        <v>0</v>
      </c>
      <c r="AL63" s="1">
        <f t="shared" si="47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26"/>
        <v/>
      </c>
      <c r="AU63" s="1" t="str">
        <f t="shared" si="75"/>
        <v/>
      </c>
      <c r="AV63" s="1" t="str">
        <f t="shared" si="76"/>
        <v/>
      </c>
      <c r="AW63" s="1" t="str">
        <f t="shared" si="77"/>
        <v/>
      </c>
      <c r="AX63" s="1" t="str">
        <f t="shared" si="78"/>
        <v/>
      </c>
      <c r="AY63" s="1" t="str">
        <f t="shared" si="79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4"/>
        <v>00000</v>
      </c>
      <c r="BD63" s="1" t="str">
        <f t="shared" si="85"/>
        <v>000000</v>
      </c>
      <c r="BE63" s="1" t="str">
        <f t="shared" si="86"/>
        <v>000000</v>
      </c>
      <c r="BF63" s="1" t="str">
        <f t="shared" si="87"/>
        <v>B</v>
      </c>
      <c r="BG63" s="1" t="str">
        <f t="shared" si="80"/>
        <v/>
      </c>
      <c r="BH63" s="1">
        <f t="shared" si="51"/>
        <v>0</v>
      </c>
      <c r="BI63" s="1" t="str">
        <f t="shared" si="81"/>
        <v/>
      </c>
      <c r="BJ63" s="1">
        <f t="shared" si="52"/>
        <v>0</v>
      </c>
      <c r="BK63" s="1" t="str">
        <f t="shared" si="82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63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64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44"/>
        <v/>
      </c>
      <c r="T64" s="131" t="str">
        <f t="shared" si="45"/>
        <v/>
      </c>
      <c r="U64" s="5" t="str">
        <f>IF(M64="","",IF(B64="NB",U63,IF(T64="",SUM($T$5:$T64)+S64,SUM($T$5:$T64))))</f>
        <v/>
      </c>
      <c r="V64" s="109" t="str">
        <f t="shared" si="60"/>
        <v/>
      </c>
      <c r="W64" s="82" t="e">
        <f t="shared" si="65"/>
        <v>#VALUE!</v>
      </c>
      <c r="X64" s="84" t="str">
        <f t="shared" si="6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6"/>
        <v>0</v>
      </c>
      <c r="AL64" s="1">
        <f t="shared" si="47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26"/>
        <v/>
      </c>
      <c r="AU64" s="1" t="str">
        <f t="shared" si="75"/>
        <v/>
      </c>
      <c r="AV64" s="1" t="str">
        <f t="shared" si="76"/>
        <v/>
      </c>
      <c r="AW64" s="1" t="str">
        <f t="shared" si="77"/>
        <v/>
      </c>
      <c r="AX64" s="1" t="str">
        <f t="shared" si="78"/>
        <v/>
      </c>
      <c r="AY64" s="1" t="str">
        <f t="shared" si="79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4"/>
        <v>00000</v>
      </c>
      <c r="BD64" s="1" t="str">
        <f t="shared" si="85"/>
        <v>000000</v>
      </c>
      <c r="BE64" s="1" t="str">
        <f t="shared" si="86"/>
        <v>000000</v>
      </c>
      <c r="BF64" s="1" t="str">
        <f t="shared" si="87"/>
        <v>B</v>
      </c>
      <c r="BG64" s="1" t="str">
        <f t="shared" si="80"/>
        <v/>
      </c>
      <c r="BH64" s="1">
        <f t="shared" si="51"/>
        <v>0</v>
      </c>
      <c r="BI64" s="1" t="str">
        <f t="shared" si="81"/>
        <v/>
      </c>
      <c r="BJ64" s="1">
        <f t="shared" si="52"/>
        <v>0</v>
      </c>
      <c r="BK64" s="1" t="str">
        <f t="shared" si="82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63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64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44"/>
        <v/>
      </c>
      <c r="T65" s="106" t="str">
        <f t="shared" si="45"/>
        <v/>
      </c>
      <c r="U65" s="95" t="str">
        <f>IF(M65="","",IF(B65="NB",U64,IF(T65="",SUM($T$5:$T65)+S65,SUM($T$5:$T65))))</f>
        <v/>
      </c>
      <c r="V65" s="107" t="str">
        <f t="shared" si="60"/>
        <v/>
      </c>
      <c r="W65" s="82" t="e">
        <f t="shared" si="65"/>
        <v>#VALUE!</v>
      </c>
      <c r="X65" s="84" t="str">
        <f t="shared" si="6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6"/>
        <v>0</v>
      </c>
      <c r="AL65" s="1">
        <f t="shared" si="47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26"/>
        <v/>
      </c>
      <c r="AU65" s="1" t="str">
        <f t="shared" si="75"/>
        <v/>
      </c>
      <c r="AV65" s="1" t="str">
        <f t="shared" si="76"/>
        <v/>
      </c>
      <c r="AW65" s="1" t="str">
        <f t="shared" si="77"/>
        <v/>
      </c>
      <c r="AX65" s="1" t="str">
        <f t="shared" si="78"/>
        <v/>
      </c>
      <c r="AY65" s="1" t="str">
        <f t="shared" si="79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4"/>
        <v>00000</v>
      </c>
      <c r="BD65" s="1" t="str">
        <f t="shared" si="85"/>
        <v>000000</v>
      </c>
      <c r="BE65" s="1" t="str">
        <f t="shared" si="86"/>
        <v>000000</v>
      </c>
      <c r="BF65" s="1" t="str">
        <f t="shared" si="87"/>
        <v>B</v>
      </c>
      <c r="BG65" s="1" t="str">
        <f t="shared" si="80"/>
        <v/>
      </c>
      <c r="BH65" s="1">
        <f t="shared" si="51"/>
        <v>0</v>
      </c>
      <c r="BI65" s="1" t="str">
        <f t="shared" si="81"/>
        <v/>
      </c>
      <c r="BJ65" s="1">
        <f t="shared" si="52"/>
        <v>0</v>
      </c>
      <c r="BK65" s="1" t="str">
        <f t="shared" si="82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63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64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44"/>
        <v/>
      </c>
      <c r="T66" s="130" t="str">
        <f t="shared" si="45"/>
        <v/>
      </c>
      <c r="U66" s="4" t="str">
        <f>IF(M66="","",IF(B66="NB",U65,IF(T66="",SUM($T$5:$T66)+S66,SUM($T$5:$T66))))</f>
        <v/>
      </c>
      <c r="V66" s="108" t="str">
        <f t="shared" si="60"/>
        <v/>
      </c>
      <c r="W66" s="82" t="e">
        <f t="shared" si="65"/>
        <v>#VALUE!</v>
      </c>
      <c r="X66" s="84" t="str">
        <f t="shared" si="6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6"/>
        <v>0</v>
      </c>
      <c r="AL66" s="1">
        <f t="shared" si="47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26"/>
        <v/>
      </c>
      <c r="AU66" s="1" t="str">
        <f t="shared" si="75"/>
        <v/>
      </c>
      <c r="AV66" s="1" t="str">
        <f t="shared" si="76"/>
        <v/>
      </c>
      <c r="AW66" s="1" t="str">
        <f t="shared" si="77"/>
        <v/>
      </c>
      <c r="AX66" s="1" t="str">
        <f t="shared" si="78"/>
        <v/>
      </c>
      <c r="AY66" s="1" t="str">
        <f t="shared" si="79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4"/>
        <v>00000</v>
      </c>
      <c r="BD66" s="1" t="str">
        <f t="shared" si="85"/>
        <v>000000</v>
      </c>
      <c r="BE66" s="1" t="str">
        <f t="shared" si="86"/>
        <v>000000</v>
      </c>
      <c r="BF66" s="1" t="str">
        <f t="shared" si="87"/>
        <v>B</v>
      </c>
      <c r="BG66" s="1" t="str">
        <f t="shared" si="80"/>
        <v/>
      </c>
      <c r="BH66" s="1">
        <f t="shared" si="51"/>
        <v>0</v>
      </c>
      <c r="BI66" s="1" t="str">
        <f t="shared" si="81"/>
        <v/>
      </c>
      <c r="BJ66" s="1">
        <f t="shared" si="52"/>
        <v>0</v>
      </c>
      <c r="BK66" s="1" t="str">
        <f t="shared" si="82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63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64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44"/>
        <v/>
      </c>
      <c r="T67" s="130" t="str">
        <f t="shared" si="45"/>
        <v/>
      </c>
      <c r="U67" s="4" t="str">
        <f>IF(M67="","",IF(B67="NB",U66,IF(T67="",SUM($T$5:$T67)+S67,SUM($T$5:$T67))))</f>
        <v/>
      </c>
      <c r="V67" s="108" t="str">
        <f t="shared" si="60"/>
        <v/>
      </c>
      <c r="W67" s="82" t="e">
        <f t="shared" si="65"/>
        <v>#VALUE!</v>
      </c>
      <c r="X67" s="84" t="str">
        <f t="shared" si="6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6"/>
        <v>0</v>
      </c>
      <c r="AL67" s="1">
        <f t="shared" si="47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26"/>
        <v/>
      </c>
      <c r="AU67" s="1" t="str">
        <f t="shared" si="75"/>
        <v/>
      </c>
      <c r="AV67" s="1" t="str">
        <f t="shared" si="76"/>
        <v/>
      </c>
      <c r="AW67" s="1" t="str">
        <f t="shared" si="77"/>
        <v/>
      </c>
      <c r="AX67" s="1" t="str">
        <f t="shared" si="78"/>
        <v/>
      </c>
      <c r="AY67" s="1" t="str">
        <f t="shared" si="79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4"/>
        <v>00000</v>
      </c>
      <c r="BD67" s="1" t="str">
        <f t="shared" si="85"/>
        <v>000000</v>
      </c>
      <c r="BE67" s="1" t="str">
        <f t="shared" si="86"/>
        <v>000000</v>
      </c>
      <c r="BF67" s="1" t="str">
        <f t="shared" si="87"/>
        <v>B</v>
      </c>
      <c r="BG67" s="1" t="str">
        <f t="shared" si="80"/>
        <v/>
      </c>
      <c r="BH67" s="1">
        <f t="shared" si="51"/>
        <v>0</v>
      </c>
      <c r="BI67" s="1" t="str">
        <f t="shared" si="81"/>
        <v/>
      </c>
      <c r="BJ67" s="1">
        <f t="shared" si="52"/>
        <v>0</v>
      </c>
      <c r="BK67" s="1" t="str">
        <f t="shared" si="82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63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64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44"/>
        <v/>
      </c>
      <c r="T68" s="130" t="str">
        <f t="shared" si="45"/>
        <v/>
      </c>
      <c r="U68" s="4" t="str">
        <f>IF(M68="","",IF(B68="NB",U67,IF(T68="",SUM($T$5:$T68)+S68,SUM($T$5:$T68))))</f>
        <v/>
      </c>
      <c r="V68" s="108" t="str">
        <f t="shared" si="60"/>
        <v/>
      </c>
      <c r="W68" s="82" t="e">
        <f t="shared" si="65"/>
        <v>#VALUE!</v>
      </c>
      <c r="X68" s="84" t="str">
        <f t="shared" si="6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6"/>
        <v>0</v>
      </c>
      <c r="AL68" s="1">
        <f t="shared" si="47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26"/>
        <v/>
      </c>
      <c r="AU68" s="1" t="str">
        <f t="shared" si="75"/>
        <v/>
      </c>
      <c r="AV68" s="1" t="str">
        <f t="shared" si="76"/>
        <v/>
      </c>
      <c r="AW68" s="1" t="str">
        <f t="shared" si="77"/>
        <v/>
      </c>
      <c r="AX68" s="1" t="str">
        <f t="shared" si="78"/>
        <v/>
      </c>
      <c r="AY68" s="1" t="str">
        <f t="shared" si="79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4"/>
        <v>00000</v>
      </c>
      <c r="BD68" s="1" t="str">
        <f t="shared" si="85"/>
        <v>000000</v>
      </c>
      <c r="BE68" s="1" t="str">
        <f t="shared" si="86"/>
        <v>000000</v>
      </c>
      <c r="BF68" s="1" t="str">
        <f t="shared" si="87"/>
        <v>B</v>
      </c>
      <c r="BG68" s="1" t="str">
        <f t="shared" si="80"/>
        <v/>
      </c>
      <c r="BH68" s="1">
        <f t="shared" si="51"/>
        <v>0</v>
      </c>
      <c r="BI68" s="1" t="str">
        <f t="shared" si="81"/>
        <v/>
      </c>
      <c r="BJ68" s="1">
        <f t="shared" si="52"/>
        <v>0</v>
      </c>
      <c r="BK68" s="1" t="str">
        <f t="shared" si="82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63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64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44"/>
        <v/>
      </c>
      <c r="T69" s="131" t="str">
        <f t="shared" si="45"/>
        <v/>
      </c>
      <c r="U69" s="5" t="str">
        <f>IF(M69="","",IF(B69="NB",U68,IF(T69="",SUM($T$5:$T69)+S69,SUM($T$5:$T69))))</f>
        <v/>
      </c>
      <c r="V69" s="109" t="str">
        <f t="shared" ref="V69:V100" si="88">IF(AW69="R","Rabbit","")</f>
        <v/>
      </c>
      <c r="W69" s="82" t="e">
        <f t="shared" si="65"/>
        <v>#VALUE!</v>
      </c>
      <c r="X69" s="84" t="str">
        <f t="shared" si="6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6"/>
        <v>0</v>
      </c>
      <c r="AL69" s="1">
        <f t="shared" si="47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26"/>
        <v/>
      </c>
      <c r="AU69" s="1" t="str">
        <f t="shared" si="75"/>
        <v/>
      </c>
      <c r="AV69" s="1" t="str">
        <f t="shared" si="76"/>
        <v/>
      </c>
      <c r="AW69" s="1" t="str">
        <f t="shared" si="77"/>
        <v/>
      </c>
      <c r="AX69" s="1" t="str">
        <f t="shared" si="78"/>
        <v/>
      </c>
      <c r="AY69" s="1" t="str">
        <f t="shared" si="79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4"/>
        <v>00000</v>
      </c>
      <c r="BD69" s="1" t="str">
        <f t="shared" si="85"/>
        <v>000000</v>
      </c>
      <c r="BE69" s="1" t="str">
        <f t="shared" si="86"/>
        <v>000000</v>
      </c>
      <c r="BF69" s="1" t="str">
        <f t="shared" si="87"/>
        <v>B</v>
      </c>
      <c r="BG69" s="1" t="str">
        <f t="shared" si="80"/>
        <v/>
      </c>
      <c r="BH69" s="1">
        <f t="shared" si="51"/>
        <v>0</v>
      </c>
      <c r="BI69" s="1" t="str">
        <f t="shared" si="81"/>
        <v/>
      </c>
      <c r="BJ69" s="1">
        <f t="shared" si="52"/>
        <v>0</v>
      </c>
      <c r="BK69" s="1" t="str">
        <f t="shared" si="82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63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64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44"/>
        <v/>
      </c>
      <c r="T70" s="106" t="str">
        <f t="shared" si="45"/>
        <v/>
      </c>
      <c r="U70" s="95" t="str">
        <f>IF(M70="","",IF(B70="NB",U69,IF(T70="",SUM($T$5:$T70)+S70,SUM($T$5:$T70))))</f>
        <v/>
      </c>
      <c r="V70" s="107" t="str">
        <f t="shared" si="88"/>
        <v/>
      </c>
      <c r="W70" s="82" t="e">
        <f t="shared" si="65"/>
        <v>#VALUE!</v>
      </c>
      <c r="X70" s="84" t="str">
        <f t="shared" si="6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6"/>
        <v>0</v>
      </c>
      <c r="AL70" s="1">
        <f t="shared" si="47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26"/>
        <v/>
      </c>
      <c r="AU70" s="1" t="str">
        <f t="shared" si="75"/>
        <v/>
      </c>
      <c r="AV70" s="1" t="str">
        <f t="shared" si="76"/>
        <v/>
      </c>
      <c r="AW70" s="1" t="str">
        <f t="shared" si="77"/>
        <v/>
      </c>
      <c r="AX70" s="1" t="str">
        <f t="shared" si="78"/>
        <v/>
      </c>
      <c r="AY70" s="1" t="str">
        <f t="shared" si="79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4"/>
        <v>00000</v>
      </c>
      <c r="BD70" s="1" t="str">
        <f t="shared" si="85"/>
        <v>000000</v>
      </c>
      <c r="BE70" s="1" t="str">
        <f t="shared" si="86"/>
        <v>000000</v>
      </c>
      <c r="BF70" s="1" t="str">
        <f t="shared" si="87"/>
        <v>B</v>
      </c>
      <c r="BG70" s="1" t="str">
        <f t="shared" si="80"/>
        <v/>
      </c>
      <c r="BH70" s="1">
        <f t="shared" si="51"/>
        <v>0</v>
      </c>
      <c r="BI70" s="1" t="str">
        <f t="shared" si="81"/>
        <v/>
      </c>
      <c r="BJ70" s="1">
        <f t="shared" si="52"/>
        <v>0</v>
      </c>
      <c r="BK70" s="1" t="str">
        <f t="shared" si="82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63"/>
        <v/>
      </c>
      <c r="C71" s="101" t="str">
        <f t="shared" ref="C71:C109" si="89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64"/>
        <v/>
      </c>
      <c r="H71" s="104" t="str">
        <f t="shared" ref="H71:H109" si="90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91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44"/>
        <v/>
      </c>
      <c r="T71" s="130" t="str">
        <f t="shared" si="45"/>
        <v/>
      </c>
      <c r="U71" s="4" t="str">
        <f>IF(M71="","",IF(B71="NB",U70,IF(T71="",SUM($T$5:$T71)+S71,SUM($T$5:$T71))))</f>
        <v/>
      </c>
      <c r="V71" s="108" t="str">
        <f t="shared" si="88"/>
        <v/>
      </c>
      <c r="W71" s="82" t="e">
        <f t="shared" si="65"/>
        <v>#VALUE!</v>
      </c>
      <c r="X71" s="84" t="str">
        <f t="shared" si="6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02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6"/>
        <v>0</v>
      </c>
      <c r="AL71" s="1">
        <f t="shared" si="47"/>
        <v>0</v>
      </c>
      <c r="AM71" s="1" t="str">
        <f t="shared" ref="AM71:AM102" si="93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26"/>
        <v/>
      </c>
      <c r="AU71" s="1" t="str">
        <f t="shared" si="75"/>
        <v/>
      </c>
      <c r="AV71" s="1" t="str">
        <f t="shared" si="76"/>
        <v/>
      </c>
      <c r="AW71" s="1" t="str">
        <f t="shared" si="77"/>
        <v/>
      </c>
      <c r="AX71" s="1" t="str">
        <f t="shared" si="78"/>
        <v/>
      </c>
      <c r="AY71" s="1" t="str">
        <f t="shared" si="79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4"/>
        <v>00000</v>
      </c>
      <c r="BD71" s="1" t="str">
        <f t="shared" si="85"/>
        <v>000000</v>
      </c>
      <c r="BE71" s="1" t="str">
        <f t="shared" si="86"/>
        <v>000000</v>
      </c>
      <c r="BF71" s="1" t="str">
        <f t="shared" si="87"/>
        <v>B</v>
      </c>
      <c r="BG71" s="1" t="str">
        <f t="shared" si="80"/>
        <v/>
      </c>
      <c r="BH71" s="1">
        <f t="shared" si="51"/>
        <v>0</v>
      </c>
      <c r="BI71" s="1" t="str">
        <f t="shared" si="81"/>
        <v/>
      </c>
      <c r="BJ71" s="1">
        <f t="shared" si="52"/>
        <v>0</v>
      </c>
      <c r="BK71" s="1" t="str">
        <f t="shared" si="82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63"/>
        <v/>
      </c>
      <c r="C72" s="101" t="str">
        <f t="shared" si="89"/>
        <v/>
      </c>
      <c r="D72" s="96" t="str">
        <f t="shared" si="36"/>
        <v/>
      </c>
      <c r="E72" s="97" t="str">
        <f t="shared" si="37"/>
        <v/>
      </c>
      <c r="F72" s="8" t="str">
        <f t="shared" si="64"/>
        <v/>
      </c>
      <c r="H72" s="104" t="str">
        <f t="shared" si="90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91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44"/>
        <v/>
      </c>
      <c r="T72" s="130" t="str">
        <f t="shared" si="45"/>
        <v/>
      </c>
      <c r="U72" s="4" t="str">
        <f>IF(M72="","",IF(B72="NB",U71,IF(T72="",SUM($T$5:$T72)+S72,SUM($T$5:$T72))))</f>
        <v/>
      </c>
      <c r="V72" s="108" t="str">
        <f t="shared" si="88"/>
        <v/>
      </c>
      <c r="W72" s="82" t="e">
        <f t="shared" si="65"/>
        <v>#VALUE!</v>
      </c>
      <c r="X72" s="84" t="str">
        <f t="shared" si="66"/>
        <v/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C</v>
      </c>
      <c r="AA72" s="4" t="str">
        <f t="shared" ref="AA72:AA109" si="96">IF(AND(AD72="LL",AA70=AA71),IF(AA71="C","B","C"),AA71)</f>
        <v>B</v>
      </c>
      <c r="AB72" s="4" t="str">
        <f t="shared" si="92"/>
        <v/>
      </c>
      <c r="AC72" s="4" t="str">
        <f t="shared" ref="AC72:AC109" si="97">K70&amp;K71</f>
        <v/>
      </c>
      <c r="AD72" s="4" t="str">
        <f t="shared" ref="AD72:AD109" si="98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6"/>
        <v>0</v>
      </c>
      <c r="AL72" s="1">
        <f t="shared" si="47"/>
        <v>0</v>
      </c>
      <c r="AM72" s="1" t="str">
        <f t="shared" si="93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26"/>
        <v/>
      </c>
      <c r="AU72" s="1" t="str">
        <f t="shared" si="75"/>
        <v/>
      </c>
      <c r="AV72" s="1" t="str">
        <f t="shared" si="76"/>
        <v/>
      </c>
      <c r="AW72" s="1" t="str">
        <f t="shared" si="77"/>
        <v/>
      </c>
      <c r="AX72" s="1" t="str">
        <f t="shared" si="78"/>
        <v/>
      </c>
      <c r="AY72" s="1" t="str">
        <f t="shared" si="79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4"/>
        <v>00000</v>
      </c>
      <c r="BD72" s="1" t="str">
        <f t="shared" si="85"/>
        <v>000000</v>
      </c>
      <c r="BE72" s="1" t="str">
        <f t="shared" si="86"/>
        <v>000000</v>
      </c>
      <c r="BF72" s="1" t="str">
        <f t="shared" si="87"/>
        <v>B</v>
      </c>
      <c r="BG72" s="1" t="str">
        <f t="shared" si="80"/>
        <v/>
      </c>
      <c r="BH72" s="1">
        <f t="shared" si="51"/>
        <v>0</v>
      </c>
      <c r="BI72" s="1" t="str">
        <f t="shared" si="81"/>
        <v/>
      </c>
      <c r="BJ72" s="1">
        <f t="shared" si="52"/>
        <v>0</v>
      </c>
      <c r="BK72" s="1" t="str">
        <f t="shared" si="82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63"/>
        <v/>
      </c>
      <c r="C73" s="101" t="str">
        <f t="shared" si="89"/>
        <v/>
      </c>
      <c r="D73" s="96" t="str">
        <f t="shared" si="36"/>
        <v/>
      </c>
      <c r="E73" s="97" t="str">
        <f t="shared" si="37"/>
        <v/>
      </c>
      <c r="F73" s="8" t="str">
        <f t="shared" si="64"/>
        <v/>
      </c>
      <c r="H73" s="104" t="str">
        <f t="shared" si="90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91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44"/>
        <v/>
      </c>
      <c r="T73" s="130" t="str">
        <f t="shared" si="45"/>
        <v/>
      </c>
      <c r="U73" s="4" t="str">
        <f>IF(M73="","",IF(B73="NB",U72,IF(T73="",SUM($T$5:$T73)+S73,SUM($T$5:$T73))))</f>
        <v/>
      </c>
      <c r="V73" s="108" t="str">
        <f t="shared" si="88"/>
        <v/>
      </c>
      <c r="W73" s="82" t="e">
        <f t="shared" si="65"/>
        <v>#VALUE!</v>
      </c>
      <c r="X73" s="84" t="str">
        <f t="shared" si="66"/>
        <v/>
      </c>
      <c r="Y73" s="9" t="str">
        <f t="shared" si="94"/>
        <v>B</v>
      </c>
      <c r="Z73" s="4" t="str">
        <f t="shared" si="95"/>
        <v>C</v>
      </c>
      <c r="AA73" s="4" t="str">
        <f t="shared" si="96"/>
        <v>B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6"/>
        <v>0</v>
      </c>
      <c r="AL73" s="1">
        <f t="shared" si="47"/>
        <v>0</v>
      </c>
      <c r="AM73" s="1" t="str">
        <f t="shared" si="93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26"/>
        <v/>
      </c>
      <c r="AU73" s="1" t="str">
        <f t="shared" si="75"/>
        <v/>
      </c>
      <c r="AV73" s="1" t="str">
        <f t="shared" si="76"/>
        <v/>
      </c>
      <c r="AW73" s="1" t="str">
        <f t="shared" si="77"/>
        <v/>
      </c>
      <c r="AX73" s="1" t="str">
        <f t="shared" si="78"/>
        <v/>
      </c>
      <c r="AY73" s="1" t="str">
        <f t="shared" si="79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4"/>
        <v>00000</v>
      </c>
      <c r="BD73" s="1" t="str">
        <f t="shared" si="85"/>
        <v>000000</v>
      </c>
      <c r="BE73" s="1" t="str">
        <f t="shared" si="86"/>
        <v>000000</v>
      </c>
      <c r="BF73" s="1" t="str">
        <f t="shared" si="87"/>
        <v>B</v>
      </c>
      <c r="BG73" s="1" t="str">
        <f t="shared" si="80"/>
        <v/>
      </c>
      <c r="BH73" s="1">
        <f t="shared" si="51"/>
        <v>0</v>
      </c>
      <c r="BI73" s="1" t="str">
        <f t="shared" si="81"/>
        <v/>
      </c>
      <c r="BJ73" s="1">
        <f t="shared" si="52"/>
        <v>0</v>
      </c>
      <c r="BK73" s="1" t="str">
        <f t="shared" si="82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9">IF(M73="","",IF(AK74=AL74,"NB",IF(AK74&gt;AL74,"P"&amp;(AK74-AL74),"B"&amp;(AL74-AK74))))</f>
        <v/>
      </c>
      <c r="C74" s="102" t="str">
        <f t="shared" si="89"/>
        <v/>
      </c>
      <c r="D74" s="98" t="str">
        <f t="shared" si="36"/>
        <v/>
      </c>
      <c r="E74" s="99" t="str">
        <f t="shared" si="37"/>
        <v/>
      </c>
      <c r="F74" s="10" t="str">
        <f t="shared" ref="F74:F105" si="100">IF(M74="","",IF(M74="P",IF(D74="","L","W"),IF(E74="","L","W")))</f>
        <v/>
      </c>
      <c r="H74" s="105" t="str">
        <f t="shared" si="90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91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si="44"/>
        <v/>
      </c>
      <c r="T74" s="131" t="str">
        <f t="shared" si="45"/>
        <v/>
      </c>
      <c r="U74" s="5" t="str">
        <f>IF(M74="","",IF(B74="NB",U73,IF(T74="",SUM($T$5:$T74)+S74,SUM($T$5:$T74))))</f>
        <v/>
      </c>
      <c r="V74" s="109" t="str">
        <f t="shared" si="88"/>
        <v/>
      </c>
      <c r="W74" s="82" t="e">
        <f t="shared" ref="W74:W109" si="101">IF(M74="","",IF(K74="W",0+BN74,0-BN74)+IF(F74="W",0+BM74,0-BM74))+IF(R74="W",0+BO74,0-BO74)</f>
        <v>#VALUE!</v>
      </c>
      <c r="X74" s="84" t="str">
        <f t="shared" ref="X74:X105" si="102">IF(M74="","",IF(W74&gt;0,"W",IF(W74&lt;0,"L","")))</f>
        <v/>
      </c>
      <c r="Y74" s="9" t="str">
        <f t="shared" si="94"/>
        <v>B</v>
      </c>
      <c r="Z74" s="4" t="str">
        <f t="shared" si="95"/>
        <v>C</v>
      </c>
      <c r="AA74" s="4" t="str">
        <f t="shared" si="96"/>
        <v>B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ref="AE74:AE105" si="103">IF(M73="","",IF(Y74="B",IF(M73="P",BH74,""),IF(M72="B",BH74,"")))</f>
        <v/>
      </c>
      <c r="AF74" s="1" t="str">
        <f t="shared" ref="AF74:AF105" si="104">IF(M73="","",IF(Y74="B",IF(M73="B",BH74,""),IF(M72="P",BH74,"")))</f>
        <v/>
      </c>
      <c r="AG74" s="1" t="str">
        <f t="shared" ref="AG74:AG105" si="105">IF(M73="","",IF(Z74="C",IF(M73="B",BJ74,""),IF(M72="B",BJ74,"")))</f>
        <v/>
      </c>
      <c r="AH74" s="1" t="str">
        <f t="shared" ref="AH74:AH105" si="106">IF(M73="","",IF(Z74="C",IF(M73="P",BJ74,""),IF(M72="P",BJ74,"")))</f>
        <v/>
      </c>
      <c r="AI74" s="1" t="str">
        <f t="shared" ref="AI74:AI105" si="107">IF(M73="","",IF(AND(AE74="L5",AH74="L5",AY74=""),"L0",AX74))</f>
        <v/>
      </c>
      <c r="AJ74" s="1" t="str">
        <f t="shared" ref="AJ74:AJ105" si="108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3"/>
        <v/>
      </c>
      <c r="AN74" s="1">
        <f t="shared" ref="AN74:AN105" si="109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0">IF(OR(F70&amp;F71&amp;F72="WLW",F71&amp;F72="WW"),"Y","N")</f>
        <v>N</v>
      </c>
      <c r="AQ74" s="1" t="str">
        <f t="shared" ref="AQ74:AQ137" si="111">IF(OR(K70&amp;K71&amp;K72="WLW",K71&amp;K72="WW"),"Y","N")</f>
        <v>N</v>
      </c>
      <c r="AR74" s="1" t="str">
        <f t="shared" ref="AR74:AR137" si="112">IF(OR(R70&amp;R71&amp;R72="WLW",R71&amp;R72="WW"),"Y","N")</f>
        <v>N</v>
      </c>
      <c r="AS74" s="1" t="str">
        <f t="shared" ref="AS74:AS109" si="113">IF(M73="","",IF(AO74="S",1,AS73+1))</f>
        <v/>
      </c>
      <c r="AT74" s="15" t="str">
        <f t="shared" ref="AT74:AT137" si="114">IF(AT73="Y","N",IF(M73="","",(IF(AND(F73&amp;F74="WW",OR(AO73&amp;AO74="SC",AO73&amp;AO74="CC")),"Y",IF(AND(F72&amp;F73&amp;F74="WLW",BH74&lt;&gt;"B",OR(AO72&amp;AO73&amp;AO74="SCC",AO72&amp;AO73&amp;AO74="CCC")),"Y","N")))))</f>
        <v/>
      </c>
      <c r="AU74" s="1" t="str">
        <f t="shared" ref="AU74:AU105" si="11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7">IF(M73="","",IF(AND(S74&lt;0,AS74&gt;2,S74&gt;=(2-AS74)),"R","N"))</f>
        <v/>
      </c>
      <c r="AX74" s="1" t="str">
        <f t="shared" ref="AX74:AX109" si="118">IF(M73="","",IF(AA74="B",IF(M73="P",BL74,""),IF(M73="B",BL74,"")))</f>
        <v/>
      </c>
      <c r="AY74" s="1" t="str">
        <f t="shared" ref="AY74:AY109" si="119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4"/>
        <v>00000</v>
      </c>
      <c r="BD74" s="1" t="str">
        <f t="shared" si="85"/>
        <v>000000</v>
      </c>
      <c r="BE74" s="1" t="str">
        <f t="shared" si="86"/>
        <v>000000</v>
      </c>
      <c r="BF74" s="1" t="str">
        <f t="shared" si="87"/>
        <v>B</v>
      </c>
      <c r="BG74" s="1" t="str">
        <f t="shared" ref="BG74:BG109" si="120">IF(AE73="",AF73,AE73)&amp;F73</f>
        <v/>
      </c>
      <c r="BH74" s="1">
        <f t="shared" si="51"/>
        <v>0</v>
      </c>
      <c r="BI74" s="1" t="str">
        <f t="shared" ref="BI74:BI109" si="121">IF(AG73="",AH73,AG73)&amp;K73</f>
        <v/>
      </c>
      <c r="BJ74" s="1">
        <f t="shared" si="52"/>
        <v>0</v>
      </c>
      <c r="BK74" s="1" t="str">
        <f t="shared" ref="BK74:BK109" si="122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9"/>
        <v/>
      </c>
      <c r="C75" s="100" t="str">
        <f t="shared" si="89"/>
        <v/>
      </c>
      <c r="D75" s="13" t="str">
        <f t="shared" ref="D75:D109" si="123">AE75</f>
        <v/>
      </c>
      <c r="E75" s="45" t="str">
        <f t="shared" ref="E75:E109" si="124">AF75</f>
        <v/>
      </c>
      <c r="F75" s="14" t="str">
        <f t="shared" si="100"/>
        <v/>
      </c>
      <c r="H75" s="103" t="str">
        <f t="shared" si="90"/>
        <v/>
      </c>
      <c r="I75" s="13" t="str">
        <f t="shared" ref="I75:I109" si="125">AG75</f>
        <v/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1"/>
        <v/>
      </c>
      <c r="P75" s="13" t="str">
        <f t="shared" ref="P75:P109" si="128">AI75</f>
        <v/>
      </c>
      <c r="Q75" s="45" t="str">
        <f t="shared" ref="Q75:Q109" si="129">AJ75</f>
        <v/>
      </c>
      <c r="R75" s="95" t="str">
        <f t="shared" ref="R75:R109" si="130">IF(M75="","",IF(M75="P",IF(P75="","L","W"),IF(Q75="","L","W")))</f>
        <v/>
      </c>
      <c r="S75" s="95" t="str">
        <f t="shared" ref="S75:S109" si="131">IF(M75="","",IF(X75="",IF(AO75="S",0,S74),IF(X75="W",IF(AO75="S",0,S74)+INT(REPLACE(B75,1,1,"")),IF(AO75="S",0,S74)-INT(REPLACE(B75,1,1,"")))))</f>
        <v/>
      </c>
      <c r="T75" s="106" t="str">
        <f t="shared" ref="T75:T109" si="132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8"/>
        <v/>
      </c>
      <c r="W75" s="82" t="e">
        <f t="shared" si="101"/>
        <v>#VALUE!</v>
      </c>
      <c r="X75" s="84" t="str">
        <f t="shared" si="102"/>
        <v/>
      </c>
      <c r="Y75" s="9" t="str">
        <f t="shared" si="94"/>
        <v>B</v>
      </c>
      <c r="Z75" s="4" t="str">
        <f t="shared" si="95"/>
        <v>C</v>
      </c>
      <c r="AA75" s="4" t="str">
        <f t="shared" si="96"/>
        <v>B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103"/>
        <v/>
      </c>
      <c r="AF75" s="1" t="str">
        <f t="shared" si="104"/>
        <v/>
      </c>
      <c r="AG75" s="1" t="str">
        <f t="shared" si="105"/>
        <v/>
      </c>
      <c r="AH75" s="1" t="str">
        <f t="shared" si="106"/>
        <v/>
      </c>
      <c r="AI75" s="1" t="str">
        <f t="shared" si="107"/>
        <v/>
      </c>
      <c r="AJ75" s="1" t="str">
        <f t="shared" si="108"/>
        <v/>
      </c>
      <c r="AK75" s="1">
        <f t="shared" ref="AK75:AK138" si="133">IF(D75="",0,IF(OR(D75="B",D75="XB"),1,INT(RIGHT(D75))))+IF(I75="",0,IF(OR(I75="B",I75="XB"),1,INT(RIGHT(I75))))+IF(P75="",0,IF(OR(P75="B",P75="XB"),1,INT(RIGHT(P75))))</f>
        <v>0</v>
      </c>
      <c r="AL75" s="1">
        <f t="shared" ref="AL75:AL138" si="134">IF(E75="",0,IF(OR(E75="B",E75="XB"),1,INT(RIGHT(E75))))+IF(J75="",0,IF(OR(J75="B",J75="XB"),1,INT(RIGHT(J75))))+IF(Q75="",0,IF(OR(Q75="B",Q75="XB"),1,INT(RIGHT(Q75))))</f>
        <v>0</v>
      </c>
      <c r="AM75" s="1" t="str">
        <f t="shared" si="93"/>
        <v/>
      </c>
      <c r="AN75" s="1">
        <f t="shared" si="109"/>
        <v>0</v>
      </c>
      <c r="AO75" s="1" t="str">
        <f t="shared" si="57"/>
        <v/>
      </c>
      <c r="AP75" s="1" t="str">
        <f t="shared" si="110"/>
        <v>N</v>
      </c>
      <c r="AQ75" s="1" t="str">
        <f t="shared" si="111"/>
        <v>N</v>
      </c>
      <c r="AR75" s="1" t="str">
        <f t="shared" si="112"/>
        <v>N</v>
      </c>
      <c r="AS75" s="1" t="str">
        <f t="shared" si="113"/>
        <v/>
      </c>
      <c r="AT75" s="15" t="str">
        <f t="shared" si="114"/>
        <v/>
      </c>
      <c r="AU75" s="1" t="str">
        <f t="shared" si="115"/>
        <v/>
      </c>
      <c r="AV75" s="1" t="str">
        <f t="shared" si="116"/>
        <v/>
      </c>
      <c r="AW75" s="1" t="str">
        <f t="shared" si="117"/>
        <v/>
      </c>
      <c r="AX75" s="1" t="str">
        <f t="shared" si="118"/>
        <v/>
      </c>
      <c r="AY75" s="1" t="str">
        <f t="shared" si="119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4"/>
        <v>00000</v>
      </c>
      <c r="BD75" s="1" t="str">
        <f t="shared" si="85"/>
        <v>000000</v>
      </c>
      <c r="BE75" s="1" t="str">
        <f t="shared" si="86"/>
        <v>000000</v>
      </c>
      <c r="BF75" s="1" t="str">
        <f t="shared" si="87"/>
        <v>B</v>
      </c>
      <c r="BG75" s="1" t="str">
        <f t="shared" si="120"/>
        <v/>
      </c>
      <c r="BH75" s="1">
        <f t="shared" ref="BH75:BH109" si="135">IF(OR(AO75="S",AND(AT74="Y",AP75="N",BH74&lt;&gt;"B")),"B",IFERROR(VLOOKUP(BG75,BT:BU,2,FALSE),""))</f>
        <v>0</v>
      </c>
      <c r="BI75" s="1" t="str">
        <f t="shared" si="121"/>
        <v/>
      </c>
      <c r="BJ75" s="1">
        <f t="shared" ref="BJ75:BJ109" si="136">IF(OR(AO75="S",AND(AU74="Y",AQ75="N",BJ74&lt;&gt;"B")),"B",IFERROR(VLOOKUP(BI75,BT:BU,2,FALSE),""))</f>
        <v>0</v>
      </c>
      <c r="BK75" s="1" t="str">
        <f t="shared" si="122"/>
        <v/>
      </c>
      <c r="BL75" s="1">
        <f t="shared" ref="BL75:BL109" si="137">IF(OR(AO75="S",AND(AV74="Y",AR75="N",BL74&lt;&gt;"B")),"B",IFERROR(VLOOKUP(BK75,BT:BU,2,FALSE),""))</f>
        <v>0</v>
      </c>
      <c r="BM75" s="1" t="str">
        <f t="shared" ref="BM75:BM109" si="138">IF(BH75="","",IF(OR(BH75="B",BH75="XB"),1,RIGHT(BH75)))</f>
        <v>0</v>
      </c>
      <c r="BN75" s="1" t="str">
        <f t="shared" ref="BN75:BN109" si="139">IF(BJ75="","",IF(OR(BJ75="B",BJ75="XB"),1,RIGHT(BJ75)))</f>
        <v>0</v>
      </c>
      <c r="BO75" s="1" t="str">
        <f t="shared" ref="BO75:BO109" si="140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9"/>
        <v/>
      </c>
      <c r="C76" s="101" t="str">
        <f t="shared" si="89"/>
        <v/>
      </c>
      <c r="D76" s="96" t="str">
        <f t="shared" si="123"/>
        <v/>
      </c>
      <c r="E76" s="97" t="str">
        <f t="shared" si="124"/>
        <v/>
      </c>
      <c r="F76" s="8" t="str">
        <f t="shared" si="100"/>
        <v/>
      </c>
      <c r="H76" s="104" t="str">
        <f t="shared" si="90"/>
        <v/>
      </c>
      <c r="I76" s="96" t="str">
        <f t="shared" si="125"/>
        <v/>
      </c>
      <c r="J76" s="97" t="str">
        <f t="shared" si="126"/>
        <v/>
      </c>
      <c r="K76" s="8" t="str">
        <f t="shared" si="127"/>
        <v/>
      </c>
      <c r="L76" s="54"/>
      <c r="M76" s="17" t="str">
        <f>IF('Hedging Dashboard'!AH76="","",'Hedging Dashboard'!AH76)</f>
        <v/>
      </c>
      <c r="O76" s="9" t="str">
        <f t="shared" si="91"/>
        <v/>
      </c>
      <c r="P76" s="96" t="str">
        <f t="shared" si="128"/>
        <v/>
      </c>
      <c r="Q76" s="97" t="str">
        <f t="shared" si="129"/>
        <v/>
      </c>
      <c r="R76" s="4" t="str">
        <f t="shared" si="130"/>
        <v/>
      </c>
      <c r="S76" s="4" t="str">
        <f t="shared" si="131"/>
        <v/>
      </c>
      <c r="T76" s="130" t="str">
        <f t="shared" si="132"/>
        <v/>
      </c>
      <c r="U76" s="4" t="str">
        <f>IF(M76="","",IF(B76="NB",U75,IF(T76="",SUM($T$5:$T76)+S76,SUM($T$5:$T76))))</f>
        <v/>
      </c>
      <c r="V76" s="108" t="str">
        <f t="shared" si="88"/>
        <v/>
      </c>
      <c r="W76" s="82" t="e">
        <f t="shared" si="101"/>
        <v>#VALUE!</v>
      </c>
      <c r="X76" s="84" t="str">
        <f t="shared" si="102"/>
        <v/>
      </c>
      <c r="Y76" s="9" t="str">
        <f t="shared" si="94"/>
        <v>B</v>
      </c>
      <c r="Z76" s="4" t="str">
        <f t="shared" si="95"/>
        <v>C</v>
      </c>
      <c r="AA76" s="4" t="str">
        <f t="shared" si="96"/>
        <v>B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si="103"/>
        <v/>
      </c>
      <c r="AF76" s="1" t="str">
        <f t="shared" si="104"/>
        <v/>
      </c>
      <c r="AG76" s="1" t="str">
        <f t="shared" si="105"/>
        <v/>
      </c>
      <c r="AH76" s="1" t="str">
        <f t="shared" si="106"/>
        <v/>
      </c>
      <c r="AI76" s="1" t="str">
        <f t="shared" si="107"/>
        <v/>
      </c>
      <c r="AJ76" s="1" t="str">
        <f t="shared" si="108"/>
        <v/>
      </c>
      <c r="AK76" s="1">
        <f t="shared" si="133"/>
        <v>0</v>
      </c>
      <c r="AL76" s="1">
        <f t="shared" si="134"/>
        <v>0</v>
      </c>
      <c r="AM76" s="1" t="str">
        <f t="shared" si="93"/>
        <v/>
      </c>
      <c r="AN76" s="1">
        <f t="shared" si="109"/>
        <v>0</v>
      </c>
      <c r="AO76" s="1" t="str">
        <f t="shared" ref="AO76:AO109" si="141">IF(M75="","",IF(AW75="R","S",IF(AO75="S","C",IF(S75&gt;=0,"S","C"))))</f>
        <v/>
      </c>
      <c r="AP76" s="1" t="str">
        <f t="shared" si="110"/>
        <v>N</v>
      </c>
      <c r="AQ76" s="1" t="str">
        <f t="shared" si="111"/>
        <v>N</v>
      </c>
      <c r="AR76" s="1" t="str">
        <f t="shared" si="112"/>
        <v>N</v>
      </c>
      <c r="AS76" s="1" t="str">
        <f t="shared" si="113"/>
        <v/>
      </c>
      <c r="AT76" s="15" t="str">
        <f t="shared" si="114"/>
        <v/>
      </c>
      <c r="AU76" s="1" t="str">
        <f t="shared" si="115"/>
        <v/>
      </c>
      <c r="AV76" s="1" t="str">
        <f t="shared" si="116"/>
        <v/>
      </c>
      <c r="AW76" s="1" t="str">
        <f t="shared" si="117"/>
        <v/>
      </c>
      <c r="AX76" s="1" t="str">
        <f t="shared" si="118"/>
        <v/>
      </c>
      <c r="AY76" s="1" t="str">
        <f t="shared" si="119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4"/>
        <v>00000</v>
      </c>
      <c r="BD76" s="1" t="str">
        <f t="shared" si="85"/>
        <v>000000</v>
      </c>
      <c r="BE76" s="1" t="str">
        <f t="shared" si="86"/>
        <v>000000</v>
      </c>
      <c r="BF76" s="1" t="str">
        <f t="shared" si="87"/>
        <v>B</v>
      </c>
      <c r="BG76" s="1" t="str">
        <f t="shared" si="120"/>
        <v/>
      </c>
      <c r="BH76" s="1">
        <f t="shared" si="135"/>
        <v>0</v>
      </c>
      <c r="BI76" s="1" t="str">
        <f t="shared" si="121"/>
        <v/>
      </c>
      <c r="BJ76" s="1">
        <f t="shared" si="136"/>
        <v>0</v>
      </c>
      <c r="BK76" s="1" t="str">
        <f t="shared" si="122"/>
        <v/>
      </c>
      <c r="BL76" s="1">
        <f t="shared" si="137"/>
        <v>0</v>
      </c>
      <c r="BM76" s="1" t="str">
        <f t="shared" si="138"/>
        <v>0</v>
      </c>
      <c r="BN76" s="1" t="str">
        <f t="shared" si="139"/>
        <v>0</v>
      </c>
      <c r="BO76" s="1" t="str">
        <f t="shared" si="140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9"/>
        <v/>
      </c>
      <c r="C77" s="101" t="str">
        <f t="shared" si="89"/>
        <v/>
      </c>
      <c r="D77" s="96" t="str">
        <f t="shared" si="123"/>
        <v/>
      </c>
      <c r="E77" s="97" t="str">
        <f t="shared" si="124"/>
        <v/>
      </c>
      <c r="F77" s="8" t="str">
        <f t="shared" si="100"/>
        <v/>
      </c>
      <c r="H77" s="104" t="str">
        <f t="shared" si="90"/>
        <v/>
      </c>
      <c r="I77" s="96" t="str">
        <f t="shared" si="125"/>
        <v/>
      </c>
      <c r="J77" s="97" t="str">
        <f t="shared" si="126"/>
        <v/>
      </c>
      <c r="K77" s="8" t="str">
        <f t="shared" si="127"/>
        <v/>
      </c>
      <c r="L77" s="54"/>
      <c r="M77" s="17" t="str">
        <f>IF('Hedging Dashboard'!AH77="","",'Hedging Dashboard'!AH77)</f>
        <v/>
      </c>
      <c r="O77" s="9" t="str">
        <f t="shared" si="91"/>
        <v/>
      </c>
      <c r="P77" s="96" t="str">
        <f t="shared" si="128"/>
        <v/>
      </c>
      <c r="Q77" s="97" t="str">
        <f t="shared" si="129"/>
        <v/>
      </c>
      <c r="R77" s="4" t="str">
        <f t="shared" si="130"/>
        <v/>
      </c>
      <c r="S77" s="4" t="str">
        <f t="shared" si="131"/>
        <v/>
      </c>
      <c r="T77" s="130" t="str">
        <f t="shared" si="132"/>
        <v/>
      </c>
      <c r="U77" s="4" t="str">
        <f>IF(M77="","",IF(B77="NB",U76,IF(T77="",SUM($T$5:$T77)+S77,SUM($T$5:$T77))))</f>
        <v/>
      </c>
      <c r="V77" s="108" t="str">
        <f t="shared" si="88"/>
        <v/>
      </c>
      <c r="W77" s="82" t="e">
        <f t="shared" si="101"/>
        <v>#VALUE!</v>
      </c>
      <c r="X77" s="84" t="str">
        <f t="shared" si="102"/>
        <v/>
      </c>
      <c r="Y77" s="9" t="str">
        <f t="shared" si="94"/>
        <v>B</v>
      </c>
      <c r="Z77" s="4" t="str">
        <f t="shared" si="95"/>
        <v>C</v>
      </c>
      <c r="AA77" s="4" t="str">
        <f t="shared" si="96"/>
        <v>B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03"/>
        <v/>
      </c>
      <c r="AF77" s="1" t="str">
        <f t="shared" si="104"/>
        <v/>
      </c>
      <c r="AG77" s="1" t="str">
        <f t="shared" si="105"/>
        <v/>
      </c>
      <c r="AH77" s="1" t="str">
        <f t="shared" si="106"/>
        <v/>
      </c>
      <c r="AI77" s="1" t="str">
        <f t="shared" si="107"/>
        <v/>
      </c>
      <c r="AJ77" s="1" t="str">
        <f t="shared" si="108"/>
        <v/>
      </c>
      <c r="AK77" s="1">
        <f t="shared" si="133"/>
        <v>0</v>
      </c>
      <c r="AL77" s="1">
        <f t="shared" si="134"/>
        <v>0</v>
      </c>
      <c r="AM77" s="1" t="str">
        <f t="shared" si="93"/>
        <v/>
      </c>
      <c r="AN77" s="1">
        <f t="shared" si="109"/>
        <v>0</v>
      </c>
      <c r="AO77" s="1" t="str">
        <f t="shared" si="141"/>
        <v/>
      </c>
      <c r="AP77" s="1" t="str">
        <f t="shared" si="110"/>
        <v>N</v>
      </c>
      <c r="AQ77" s="1" t="str">
        <f t="shared" si="111"/>
        <v>N</v>
      </c>
      <c r="AR77" s="1" t="str">
        <f t="shared" si="112"/>
        <v>N</v>
      </c>
      <c r="AS77" s="1" t="str">
        <f t="shared" si="113"/>
        <v/>
      </c>
      <c r="AT77" s="15" t="str">
        <f t="shared" si="114"/>
        <v/>
      </c>
      <c r="AU77" s="1" t="str">
        <f t="shared" si="115"/>
        <v/>
      </c>
      <c r="AV77" s="1" t="str">
        <f t="shared" si="116"/>
        <v/>
      </c>
      <c r="AW77" s="1" t="str">
        <f t="shared" si="117"/>
        <v/>
      </c>
      <c r="AX77" s="1" t="str">
        <f t="shared" si="118"/>
        <v/>
      </c>
      <c r="AY77" s="1" t="str">
        <f t="shared" si="119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4"/>
        <v>00000</v>
      </c>
      <c r="BD77" s="1" t="str">
        <f t="shared" si="85"/>
        <v>000000</v>
      </c>
      <c r="BE77" s="1" t="str">
        <f t="shared" si="86"/>
        <v>000000</v>
      </c>
      <c r="BF77" s="1" t="str">
        <f t="shared" si="87"/>
        <v>B</v>
      </c>
      <c r="BG77" s="1" t="str">
        <f t="shared" si="120"/>
        <v/>
      </c>
      <c r="BH77" s="1">
        <f t="shared" si="135"/>
        <v>0</v>
      </c>
      <c r="BI77" s="1" t="str">
        <f t="shared" si="121"/>
        <v/>
      </c>
      <c r="BJ77" s="1">
        <f t="shared" si="136"/>
        <v>0</v>
      </c>
      <c r="BK77" s="1" t="str">
        <f t="shared" si="122"/>
        <v/>
      </c>
      <c r="BL77" s="1">
        <f t="shared" si="137"/>
        <v>0</v>
      </c>
      <c r="BM77" s="1" t="str">
        <f t="shared" si="138"/>
        <v>0</v>
      </c>
      <c r="BN77" s="1" t="str">
        <f t="shared" si="139"/>
        <v>0</v>
      </c>
      <c r="BO77" s="1" t="str">
        <f t="shared" si="140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9"/>
        <v/>
      </c>
      <c r="C78" s="101" t="str">
        <f t="shared" si="89"/>
        <v/>
      </c>
      <c r="D78" s="96" t="str">
        <f t="shared" si="123"/>
        <v/>
      </c>
      <c r="E78" s="97" t="str">
        <f t="shared" si="124"/>
        <v/>
      </c>
      <c r="F78" s="8" t="str">
        <f t="shared" si="100"/>
        <v/>
      </c>
      <c r="H78" s="104" t="str">
        <f t="shared" si="90"/>
        <v/>
      </c>
      <c r="I78" s="96" t="str">
        <f t="shared" si="125"/>
        <v/>
      </c>
      <c r="J78" s="97" t="str">
        <f t="shared" si="126"/>
        <v/>
      </c>
      <c r="K78" s="8" t="str">
        <f t="shared" si="127"/>
        <v/>
      </c>
      <c r="L78" s="54"/>
      <c r="M78" s="17" t="str">
        <f>IF('Hedging Dashboard'!AH78="","",'Hedging Dashboard'!AH78)</f>
        <v/>
      </c>
      <c r="O78" s="9" t="str">
        <f t="shared" si="91"/>
        <v/>
      </c>
      <c r="P78" s="96" t="str">
        <f t="shared" si="128"/>
        <v/>
      </c>
      <c r="Q78" s="97" t="str">
        <f t="shared" si="129"/>
        <v/>
      </c>
      <c r="R78" s="4" t="str">
        <f t="shared" si="130"/>
        <v/>
      </c>
      <c r="S78" s="4" t="str">
        <f t="shared" si="131"/>
        <v/>
      </c>
      <c r="T78" s="130" t="str">
        <f t="shared" si="132"/>
        <v/>
      </c>
      <c r="U78" s="4" t="str">
        <f>IF(M78="","",IF(B78="NB",U77,IF(T78="",SUM($T$5:$T78)+S78,SUM($T$5:$T78))))</f>
        <v/>
      </c>
      <c r="V78" s="108" t="str">
        <f t="shared" si="88"/>
        <v/>
      </c>
      <c r="W78" s="82" t="e">
        <f t="shared" si="101"/>
        <v>#VALUE!</v>
      </c>
      <c r="X78" s="84" t="str">
        <f t="shared" si="102"/>
        <v/>
      </c>
      <c r="Y78" s="9" t="str">
        <f t="shared" si="94"/>
        <v>B</v>
      </c>
      <c r="Z78" s="4" t="str">
        <f t="shared" si="95"/>
        <v>C</v>
      </c>
      <c r="AA78" s="4" t="str">
        <f t="shared" si="96"/>
        <v>B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03"/>
        <v/>
      </c>
      <c r="AF78" s="1" t="str">
        <f t="shared" si="104"/>
        <v/>
      </c>
      <c r="AG78" s="1" t="str">
        <f t="shared" si="105"/>
        <v/>
      </c>
      <c r="AH78" s="1" t="str">
        <f t="shared" si="106"/>
        <v/>
      </c>
      <c r="AI78" s="1" t="str">
        <f t="shared" si="107"/>
        <v/>
      </c>
      <c r="AJ78" s="1" t="str">
        <f t="shared" si="108"/>
        <v/>
      </c>
      <c r="AK78" s="1">
        <f t="shared" si="133"/>
        <v>0</v>
      </c>
      <c r="AL78" s="1">
        <f t="shared" si="134"/>
        <v>0</v>
      </c>
      <c r="AM78" s="1" t="str">
        <f t="shared" si="93"/>
        <v/>
      </c>
      <c r="AN78" s="1">
        <f t="shared" si="109"/>
        <v>0</v>
      </c>
      <c r="AO78" s="1" t="str">
        <f t="shared" si="141"/>
        <v/>
      </c>
      <c r="AP78" s="1" t="str">
        <f t="shared" si="110"/>
        <v>N</v>
      </c>
      <c r="AQ78" s="1" t="str">
        <f t="shared" si="111"/>
        <v>N</v>
      </c>
      <c r="AR78" s="1" t="str">
        <f t="shared" si="112"/>
        <v>N</v>
      </c>
      <c r="AS78" s="1" t="str">
        <f t="shared" si="113"/>
        <v/>
      </c>
      <c r="AT78" s="15" t="str">
        <f t="shared" si="114"/>
        <v/>
      </c>
      <c r="AU78" s="1" t="str">
        <f t="shared" si="115"/>
        <v/>
      </c>
      <c r="AV78" s="1" t="str">
        <f t="shared" si="116"/>
        <v/>
      </c>
      <c r="AW78" s="1" t="str">
        <f t="shared" si="117"/>
        <v/>
      </c>
      <c r="AX78" s="1" t="str">
        <f t="shared" si="118"/>
        <v/>
      </c>
      <c r="AY78" s="1" t="str">
        <f t="shared" si="119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4"/>
        <v>00000</v>
      </c>
      <c r="BD78" s="1" t="str">
        <f t="shared" si="85"/>
        <v>000000</v>
      </c>
      <c r="BE78" s="1" t="str">
        <f t="shared" si="86"/>
        <v>000000</v>
      </c>
      <c r="BF78" s="1" t="str">
        <f t="shared" si="87"/>
        <v>B</v>
      </c>
      <c r="BG78" s="1" t="str">
        <f t="shared" si="120"/>
        <v/>
      </c>
      <c r="BH78" s="1">
        <f t="shared" si="135"/>
        <v>0</v>
      </c>
      <c r="BI78" s="1" t="str">
        <f t="shared" si="121"/>
        <v/>
      </c>
      <c r="BJ78" s="1">
        <f t="shared" si="136"/>
        <v>0</v>
      </c>
      <c r="BK78" s="1" t="str">
        <f t="shared" si="122"/>
        <v/>
      </c>
      <c r="BL78" s="1">
        <f t="shared" si="137"/>
        <v>0</v>
      </c>
      <c r="BM78" s="1" t="str">
        <f t="shared" si="138"/>
        <v>0</v>
      </c>
      <c r="BN78" s="1" t="str">
        <f t="shared" si="139"/>
        <v>0</v>
      </c>
      <c r="BO78" s="1" t="str">
        <f t="shared" si="140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9"/>
        <v/>
      </c>
      <c r="C79" s="102" t="str">
        <f t="shared" si="89"/>
        <v/>
      </c>
      <c r="D79" s="98" t="str">
        <f t="shared" si="123"/>
        <v/>
      </c>
      <c r="E79" s="99" t="str">
        <f t="shared" si="124"/>
        <v/>
      </c>
      <c r="F79" s="10" t="str">
        <f t="shared" si="100"/>
        <v/>
      </c>
      <c r="H79" s="105" t="str">
        <f t="shared" si="90"/>
        <v/>
      </c>
      <c r="I79" s="98" t="str">
        <f t="shared" si="125"/>
        <v/>
      </c>
      <c r="J79" s="99" t="str">
        <f t="shared" si="126"/>
        <v/>
      </c>
      <c r="K79" s="10" t="str">
        <f t="shared" si="127"/>
        <v/>
      </c>
      <c r="L79" s="54"/>
      <c r="M79" s="18" t="str">
        <f>IF('Hedging Dashboard'!AH79="","",'Hedging Dashboard'!AH79)</f>
        <v/>
      </c>
      <c r="O79" s="85" t="str">
        <f t="shared" si="91"/>
        <v/>
      </c>
      <c r="P79" s="98" t="str">
        <f t="shared" si="128"/>
        <v/>
      </c>
      <c r="Q79" s="99" t="str">
        <f t="shared" si="129"/>
        <v/>
      </c>
      <c r="R79" s="5" t="str">
        <f t="shared" si="130"/>
        <v/>
      </c>
      <c r="S79" s="5" t="str">
        <f t="shared" si="131"/>
        <v/>
      </c>
      <c r="T79" s="131" t="str">
        <f t="shared" si="132"/>
        <v/>
      </c>
      <c r="U79" s="5" t="str">
        <f>IF(M79="","",IF(B79="NB",U78,IF(T79="",SUM($T$5:$T79)+S79,SUM($T$5:$T79))))</f>
        <v/>
      </c>
      <c r="V79" s="109" t="str">
        <f t="shared" si="88"/>
        <v/>
      </c>
      <c r="W79" s="82" t="e">
        <f t="shared" si="101"/>
        <v>#VALUE!</v>
      </c>
      <c r="X79" s="84" t="str">
        <f t="shared" si="102"/>
        <v/>
      </c>
      <c r="Y79" s="9" t="str">
        <f t="shared" si="94"/>
        <v>B</v>
      </c>
      <c r="Z79" s="4" t="str">
        <f t="shared" si="95"/>
        <v>C</v>
      </c>
      <c r="AA79" s="4" t="str">
        <f t="shared" si="96"/>
        <v>B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03"/>
        <v/>
      </c>
      <c r="AF79" s="1" t="str">
        <f t="shared" si="104"/>
        <v/>
      </c>
      <c r="AG79" s="1" t="str">
        <f t="shared" si="105"/>
        <v/>
      </c>
      <c r="AH79" s="1" t="str">
        <f t="shared" si="106"/>
        <v/>
      </c>
      <c r="AI79" s="1" t="str">
        <f t="shared" si="107"/>
        <v/>
      </c>
      <c r="AJ79" s="1" t="str">
        <f t="shared" si="108"/>
        <v/>
      </c>
      <c r="AK79" s="1">
        <f t="shared" si="133"/>
        <v>0</v>
      </c>
      <c r="AL79" s="1">
        <f t="shared" si="134"/>
        <v>0</v>
      </c>
      <c r="AM79" s="1" t="str">
        <f t="shared" si="93"/>
        <v/>
      </c>
      <c r="AN79" s="1">
        <f t="shared" si="109"/>
        <v>0</v>
      </c>
      <c r="AO79" s="1" t="str">
        <f t="shared" si="141"/>
        <v/>
      </c>
      <c r="AP79" s="1" t="str">
        <f t="shared" si="110"/>
        <v>N</v>
      </c>
      <c r="AQ79" s="1" t="str">
        <f t="shared" si="111"/>
        <v>N</v>
      </c>
      <c r="AR79" s="1" t="str">
        <f t="shared" si="112"/>
        <v>N</v>
      </c>
      <c r="AS79" s="1" t="str">
        <f t="shared" si="113"/>
        <v/>
      </c>
      <c r="AT79" s="15" t="str">
        <f t="shared" si="114"/>
        <v/>
      </c>
      <c r="AU79" s="1" t="str">
        <f t="shared" si="115"/>
        <v/>
      </c>
      <c r="AV79" s="1" t="str">
        <f t="shared" si="116"/>
        <v/>
      </c>
      <c r="AW79" s="1" t="str">
        <f t="shared" si="117"/>
        <v/>
      </c>
      <c r="AX79" s="1" t="str">
        <f t="shared" si="118"/>
        <v/>
      </c>
      <c r="AY79" s="1" t="str">
        <f t="shared" si="119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4"/>
        <v>00000</v>
      </c>
      <c r="BD79" s="1" t="str">
        <f t="shared" si="85"/>
        <v>000000</v>
      </c>
      <c r="BE79" s="1" t="str">
        <f t="shared" si="86"/>
        <v>000000</v>
      </c>
      <c r="BF79" s="1" t="str">
        <f t="shared" si="87"/>
        <v>B</v>
      </c>
      <c r="BG79" s="1" t="str">
        <f t="shared" si="120"/>
        <v/>
      </c>
      <c r="BH79" s="1">
        <f t="shared" si="135"/>
        <v>0</v>
      </c>
      <c r="BI79" s="1" t="str">
        <f t="shared" si="121"/>
        <v/>
      </c>
      <c r="BJ79" s="1">
        <f t="shared" si="136"/>
        <v>0</v>
      </c>
      <c r="BK79" s="1" t="str">
        <f t="shared" si="122"/>
        <v/>
      </c>
      <c r="BL79" s="1">
        <f t="shared" si="137"/>
        <v>0</v>
      </c>
      <c r="BM79" s="1" t="str">
        <f t="shared" si="138"/>
        <v>0</v>
      </c>
      <c r="BN79" s="1" t="str">
        <f t="shared" si="139"/>
        <v>0</v>
      </c>
      <c r="BO79" s="1" t="str">
        <f t="shared" si="140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9"/>
        <v/>
      </c>
      <c r="C80" s="100" t="str">
        <f t="shared" si="89"/>
        <v/>
      </c>
      <c r="D80" s="13" t="str">
        <f t="shared" si="123"/>
        <v/>
      </c>
      <c r="E80" s="45" t="str">
        <f t="shared" si="124"/>
        <v/>
      </c>
      <c r="F80" s="14" t="str">
        <f t="shared" si="100"/>
        <v/>
      </c>
      <c r="H80" s="103" t="str">
        <f t="shared" si="90"/>
        <v/>
      </c>
      <c r="I80" s="13" t="str">
        <f t="shared" si="125"/>
        <v/>
      </c>
      <c r="J80" s="45" t="str">
        <f t="shared" si="126"/>
        <v/>
      </c>
      <c r="K80" s="14" t="str">
        <f t="shared" si="127"/>
        <v/>
      </c>
      <c r="L80" s="54"/>
      <c r="M80" s="16" t="str">
        <f>IF('Hedging Dashboard'!AH80="","",'Hedging Dashboard'!AH80)</f>
        <v/>
      </c>
      <c r="O80" s="12" t="str">
        <f t="shared" si="91"/>
        <v/>
      </c>
      <c r="P80" s="13" t="str">
        <f t="shared" si="128"/>
        <v/>
      </c>
      <c r="Q80" s="45" t="str">
        <f t="shared" si="129"/>
        <v/>
      </c>
      <c r="R80" s="95" t="str">
        <f t="shared" si="130"/>
        <v/>
      </c>
      <c r="S80" s="95" t="str">
        <f t="shared" si="131"/>
        <v/>
      </c>
      <c r="T80" s="106" t="str">
        <f t="shared" si="132"/>
        <v/>
      </c>
      <c r="U80" s="95" t="str">
        <f>IF(M80="","",IF(B80="NB",U79,IF(T80="",SUM($T$5:$T80)+S80,SUM($T$5:$T80))))</f>
        <v/>
      </c>
      <c r="V80" s="107" t="str">
        <f t="shared" si="88"/>
        <v/>
      </c>
      <c r="W80" s="82" t="e">
        <f t="shared" si="101"/>
        <v>#VALUE!</v>
      </c>
      <c r="X80" s="84" t="str">
        <f t="shared" si="102"/>
        <v/>
      </c>
      <c r="Y80" s="9" t="str">
        <f t="shared" si="94"/>
        <v>B</v>
      </c>
      <c r="Z80" s="4" t="str">
        <f t="shared" si="95"/>
        <v>C</v>
      </c>
      <c r="AA80" s="4" t="str">
        <f t="shared" si="96"/>
        <v>B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03"/>
        <v/>
      </c>
      <c r="AF80" s="1" t="str">
        <f t="shared" si="104"/>
        <v/>
      </c>
      <c r="AG80" s="1" t="str">
        <f t="shared" si="105"/>
        <v/>
      </c>
      <c r="AH80" s="1" t="str">
        <f t="shared" si="106"/>
        <v/>
      </c>
      <c r="AI80" s="1" t="str">
        <f t="shared" si="107"/>
        <v/>
      </c>
      <c r="AJ80" s="1" t="str">
        <f t="shared" si="108"/>
        <v/>
      </c>
      <c r="AK80" s="1">
        <f t="shared" si="133"/>
        <v>0</v>
      </c>
      <c r="AL80" s="1">
        <f t="shared" si="134"/>
        <v>0</v>
      </c>
      <c r="AM80" s="1" t="str">
        <f t="shared" si="93"/>
        <v/>
      </c>
      <c r="AN80" s="1">
        <f t="shared" si="109"/>
        <v>0</v>
      </c>
      <c r="AO80" s="1" t="str">
        <f t="shared" si="141"/>
        <v/>
      </c>
      <c r="AP80" s="1" t="str">
        <f t="shared" si="110"/>
        <v>N</v>
      </c>
      <c r="AQ80" s="1" t="str">
        <f t="shared" si="111"/>
        <v>N</v>
      </c>
      <c r="AR80" s="1" t="str">
        <f t="shared" si="112"/>
        <v>N</v>
      </c>
      <c r="AS80" s="1" t="str">
        <f t="shared" si="113"/>
        <v/>
      </c>
      <c r="AT80" s="15" t="str">
        <f t="shared" si="114"/>
        <v/>
      </c>
      <c r="AU80" s="1" t="str">
        <f t="shared" si="115"/>
        <v/>
      </c>
      <c r="AV80" s="1" t="str">
        <f t="shared" si="116"/>
        <v/>
      </c>
      <c r="AW80" s="1" t="str">
        <f t="shared" si="117"/>
        <v/>
      </c>
      <c r="AX80" s="1" t="str">
        <f t="shared" si="118"/>
        <v/>
      </c>
      <c r="AY80" s="1" t="str">
        <f t="shared" si="119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4"/>
        <v>00000</v>
      </c>
      <c r="BD80" s="1" t="str">
        <f t="shared" si="85"/>
        <v>000000</v>
      </c>
      <c r="BE80" s="1" t="str">
        <f t="shared" si="86"/>
        <v>000000</v>
      </c>
      <c r="BF80" s="1" t="str">
        <f t="shared" si="87"/>
        <v>B</v>
      </c>
      <c r="BG80" s="1" t="str">
        <f t="shared" si="120"/>
        <v/>
      </c>
      <c r="BH80" s="1">
        <f t="shared" si="135"/>
        <v>0</v>
      </c>
      <c r="BI80" s="1" t="str">
        <f t="shared" si="121"/>
        <v/>
      </c>
      <c r="BJ80" s="1">
        <f t="shared" si="136"/>
        <v>0</v>
      </c>
      <c r="BK80" s="1" t="str">
        <f t="shared" si="122"/>
        <v/>
      </c>
      <c r="BL80" s="1">
        <f t="shared" si="137"/>
        <v>0</v>
      </c>
      <c r="BM80" s="1" t="str">
        <f t="shared" si="138"/>
        <v>0</v>
      </c>
      <c r="BN80" s="1" t="str">
        <f t="shared" si="139"/>
        <v>0</v>
      </c>
      <c r="BO80" s="1" t="str">
        <f t="shared" si="140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9"/>
        <v/>
      </c>
      <c r="C81" s="101" t="str">
        <f t="shared" si="89"/>
        <v/>
      </c>
      <c r="D81" s="96" t="str">
        <f t="shared" si="123"/>
        <v/>
      </c>
      <c r="E81" s="97" t="str">
        <f t="shared" si="124"/>
        <v/>
      </c>
      <c r="F81" s="8" t="str">
        <f t="shared" si="100"/>
        <v/>
      </c>
      <c r="H81" s="104" t="str">
        <f t="shared" si="90"/>
        <v/>
      </c>
      <c r="I81" s="96" t="str">
        <f t="shared" si="125"/>
        <v/>
      </c>
      <c r="J81" s="97" t="str">
        <f t="shared" si="126"/>
        <v/>
      </c>
      <c r="K81" s="8" t="str">
        <f t="shared" si="127"/>
        <v/>
      </c>
      <c r="L81" s="54"/>
      <c r="M81" s="17" t="str">
        <f>IF('Hedging Dashboard'!AH81="","",'Hedging Dashboard'!AH81)</f>
        <v/>
      </c>
      <c r="O81" s="9" t="str">
        <f t="shared" si="91"/>
        <v/>
      </c>
      <c r="P81" s="96" t="str">
        <f t="shared" si="128"/>
        <v/>
      </c>
      <c r="Q81" s="97" t="str">
        <f t="shared" si="129"/>
        <v/>
      </c>
      <c r="R81" s="4" t="str">
        <f t="shared" si="130"/>
        <v/>
      </c>
      <c r="S81" s="4" t="str">
        <f t="shared" si="131"/>
        <v/>
      </c>
      <c r="T81" s="130" t="str">
        <f t="shared" si="132"/>
        <v/>
      </c>
      <c r="U81" s="4" t="str">
        <f>IF(M81="","",IF(B81="NB",U80,IF(T81="",SUM($T$5:$T81)+S81,SUM($T$5:$T81))))</f>
        <v/>
      </c>
      <c r="V81" s="108" t="str">
        <f t="shared" si="88"/>
        <v/>
      </c>
      <c r="W81" s="82" t="e">
        <f t="shared" si="101"/>
        <v>#VALUE!</v>
      </c>
      <c r="X81" s="84" t="str">
        <f t="shared" si="102"/>
        <v/>
      </c>
      <c r="Y81" s="9" t="str">
        <f t="shared" si="94"/>
        <v>B</v>
      </c>
      <c r="Z81" s="4" t="str">
        <f t="shared" si="95"/>
        <v>C</v>
      </c>
      <c r="AA81" s="4" t="str">
        <f t="shared" si="96"/>
        <v>B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03"/>
        <v/>
      </c>
      <c r="AF81" s="1" t="str">
        <f t="shared" si="104"/>
        <v/>
      </c>
      <c r="AG81" s="1" t="str">
        <f t="shared" si="105"/>
        <v/>
      </c>
      <c r="AH81" s="1" t="str">
        <f t="shared" si="106"/>
        <v/>
      </c>
      <c r="AI81" s="1" t="str">
        <f t="shared" si="107"/>
        <v/>
      </c>
      <c r="AJ81" s="1" t="str">
        <f t="shared" si="108"/>
        <v/>
      </c>
      <c r="AK81" s="1">
        <f t="shared" si="133"/>
        <v>0</v>
      </c>
      <c r="AL81" s="1">
        <f t="shared" si="134"/>
        <v>0</v>
      </c>
      <c r="AM81" s="1" t="str">
        <f t="shared" si="93"/>
        <v/>
      </c>
      <c r="AN81" s="1">
        <f t="shared" si="109"/>
        <v>0</v>
      </c>
      <c r="AO81" s="1" t="str">
        <f t="shared" si="141"/>
        <v/>
      </c>
      <c r="AP81" s="1" t="str">
        <f t="shared" si="110"/>
        <v>N</v>
      </c>
      <c r="AQ81" s="1" t="str">
        <f t="shared" si="111"/>
        <v>N</v>
      </c>
      <c r="AR81" s="1" t="str">
        <f t="shared" si="112"/>
        <v>N</v>
      </c>
      <c r="AS81" s="1" t="str">
        <f t="shared" si="113"/>
        <v/>
      </c>
      <c r="AT81" s="15" t="str">
        <f t="shared" si="114"/>
        <v/>
      </c>
      <c r="AU81" s="1" t="str">
        <f t="shared" si="115"/>
        <v/>
      </c>
      <c r="AV81" s="1" t="str">
        <f t="shared" si="116"/>
        <v/>
      </c>
      <c r="AW81" s="1" t="str">
        <f t="shared" si="117"/>
        <v/>
      </c>
      <c r="AX81" s="1" t="str">
        <f t="shared" si="118"/>
        <v/>
      </c>
      <c r="AY81" s="1" t="str">
        <f t="shared" si="119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4"/>
        <v>00000</v>
      </c>
      <c r="BD81" s="1" t="str">
        <f t="shared" si="85"/>
        <v>000000</v>
      </c>
      <c r="BE81" s="1" t="str">
        <f t="shared" si="86"/>
        <v>000000</v>
      </c>
      <c r="BF81" s="1" t="str">
        <f t="shared" si="87"/>
        <v>B</v>
      </c>
      <c r="BG81" s="1" t="str">
        <f t="shared" si="120"/>
        <v/>
      </c>
      <c r="BH81" s="1">
        <f t="shared" si="135"/>
        <v>0</v>
      </c>
      <c r="BI81" s="1" t="str">
        <f t="shared" si="121"/>
        <v/>
      </c>
      <c r="BJ81" s="1">
        <f t="shared" si="136"/>
        <v>0</v>
      </c>
      <c r="BK81" s="1" t="str">
        <f t="shared" si="122"/>
        <v/>
      </c>
      <c r="BL81" s="1">
        <f t="shared" si="137"/>
        <v>0</v>
      </c>
      <c r="BM81" s="1" t="str">
        <f t="shared" si="138"/>
        <v>0</v>
      </c>
      <c r="BN81" s="1" t="str">
        <f t="shared" si="139"/>
        <v>0</v>
      </c>
      <c r="BO81" s="1" t="str">
        <f t="shared" si="140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9"/>
        <v/>
      </c>
      <c r="C82" s="101" t="str">
        <f t="shared" si="89"/>
        <v/>
      </c>
      <c r="D82" s="96" t="str">
        <f t="shared" si="123"/>
        <v/>
      </c>
      <c r="E82" s="97" t="str">
        <f t="shared" si="124"/>
        <v/>
      </c>
      <c r="F82" s="8" t="str">
        <f t="shared" si="100"/>
        <v/>
      </c>
      <c r="H82" s="104" t="str">
        <f t="shared" si="90"/>
        <v/>
      </c>
      <c r="I82" s="96" t="str">
        <f t="shared" si="125"/>
        <v/>
      </c>
      <c r="J82" s="97" t="str">
        <f t="shared" si="126"/>
        <v/>
      </c>
      <c r="K82" s="8" t="str">
        <f t="shared" si="127"/>
        <v/>
      </c>
      <c r="L82" s="54"/>
      <c r="M82" s="17" t="str">
        <f>IF('Hedging Dashboard'!AH82="","",'Hedging Dashboard'!AH82)</f>
        <v/>
      </c>
      <c r="O82" s="9" t="str">
        <f t="shared" si="91"/>
        <v/>
      </c>
      <c r="P82" s="96" t="str">
        <f t="shared" si="128"/>
        <v/>
      </c>
      <c r="Q82" s="97" t="str">
        <f t="shared" si="129"/>
        <v/>
      </c>
      <c r="R82" s="4" t="str">
        <f t="shared" si="130"/>
        <v/>
      </c>
      <c r="S82" s="4" t="str">
        <f t="shared" si="131"/>
        <v/>
      </c>
      <c r="T82" s="130" t="str">
        <f t="shared" si="132"/>
        <v/>
      </c>
      <c r="U82" s="4" t="str">
        <f>IF(M82="","",IF(B82="NB",U81,IF(T82="",SUM($T$5:$T82)+S82,SUM($T$5:$T82))))</f>
        <v/>
      </c>
      <c r="V82" s="108" t="str">
        <f t="shared" si="88"/>
        <v/>
      </c>
      <c r="W82" s="82" t="e">
        <f t="shared" si="101"/>
        <v>#VALUE!</v>
      </c>
      <c r="X82" s="84" t="str">
        <f t="shared" si="102"/>
        <v/>
      </c>
      <c r="Y82" s="9" t="str">
        <f t="shared" si="94"/>
        <v>B</v>
      </c>
      <c r="Z82" s="4" t="str">
        <f t="shared" si="95"/>
        <v>C</v>
      </c>
      <c r="AA82" s="4" t="str">
        <f t="shared" si="96"/>
        <v>B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03"/>
        <v/>
      </c>
      <c r="AF82" s="1" t="str">
        <f t="shared" si="104"/>
        <v/>
      </c>
      <c r="AG82" s="1" t="str">
        <f t="shared" si="105"/>
        <v/>
      </c>
      <c r="AH82" s="1" t="str">
        <f t="shared" si="106"/>
        <v/>
      </c>
      <c r="AI82" s="1" t="str">
        <f t="shared" si="107"/>
        <v/>
      </c>
      <c r="AJ82" s="1" t="str">
        <f t="shared" si="108"/>
        <v/>
      </c>
      <c r="AK82" s="1">
        <f t="shared" si="133"/>
        <v>0</v>
      </c>
      <c r="AL82" s="1">
        <f t="shared" si="134"/>
        <v>0</v>
      </c>
      <c r="AM82" s="1" t="str">
        <f t="shared" si="93"/>
        <v/>
      </c>
      <c r="AN82" s="1">
        <f t="shared" si="109"/>
        <v>0</v>
      </c>
      <c r="AO82" s="1" t="str">
        <f t="shared" si="141"/>
        <v/>
      </c>
      <c r="AP82" s="1" t="str">
        <f t="shared" si="110"/>
        <v>N</v>
      </c>
      <c r="AQ82" s="1" t="str">
        <f t="shared" si="111"/>
        <v>N</v>
      </c>
      <c r="AR82" s="1" t="str">
        <f t="shared" si="112"/>
        <v>N</v>
      </c>
      <c r="AS82" s="1" t="str">
        <f t="shared" si="113"/>
        <v/>
      </c>
      <c r="AT82" s="15" t="str">
        <f t="shared" si="114"/>
        <v/>
      </c>
      <c r="AU82" s="1" t="str">
        <f t="shared" si="115"/>
        <v/>
      </c>
      <c r="AV82" s="1" t="str">
        <f t="shared" si="116"/>
        <v/>
      </c>
      <c r="AW82" s="1" t="str">
        <f t="shared" si="117"/>
        <v/>
      </c>
      <c r="AX82" s="1" t="str">
        <f t="shared" si="118"/>
        <v/>
      </c>
      <c r="AY82" s="1" t="str">
        <f t="shared" si="119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4"/>
        <v>00000</v>
      </c>
      <c r="BD82" s="1" t="str">
        <f t="shared" si="85"/>
        <v>000000</v>
      </c>
      <c r="BE82" s="1" t="str">
        <f t="shared" si="86"/>
        <v>000000</v>
      </c>
      <c r="BF82" s="1" t="str">
        <f t="shared" si="87"/>
        <v>B</v>
      </c>
      <c r="BG82" s="1" t="str">
        <f t="shared" si="120"/>
        <v/>
      </c>
      <c r="BH82" s="1">
        <f t="shared" si="135"/>
        <v>0</v>
      </c>
      <c r="BI82" s="1" t="str">
        <f t="shared" si="121"/>
        <v/>
      </c>
      <c r="BJ82" s="1">
        <f t="shared" si="136"/>
        <v>0</v>
      </c>
      <c r="BK82" s="1" t="str">
        <f t="shared" si="122"/>
        <v/>
      </c>
      <c r="BL82" s="1">
        <f t="shared" si="137"/>
        <v>0</v>
      </c>
      <c r="BM82" s="1" t="str">
        <f t="shared" si="138"/>
        <v>0</v>
      </c>
      <c r="BN82" s="1" t="str">
        <f t="shared" si="139"/>
        <v>0</v>
      </c>
      <c r="BO82" s="1" t="str">
        <f t="shared" si="140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9"/>
        <v/>
      </c>
      <c r="C83" s="101" t="str">
        <f t="shared" si="89"/>
        <v/>
      </c>
      <c r="D83" s="96" t="str">
        <f t="shared" si="123"/>
        <v/>
      </c>
      <c r="E83" s="97" t="str">
        <f t="shared" si="124"/>
        <v/>
      </c>
      <c r="F83" s="8" t="str">
        <f t="shared" si="100"/>
        <v/>
      </c>
      <c r="H83" s="104" t="str">
        <f t="shared" si="90"/>
        <v/>
      </c>
      <c r="I83" s="96" t="str">
        <f t="shared" si="125"/>
        <v/>
      </c>
      <c r="J83" s="97" t="str">
        <f t="shared" si="126"/>
        <v/>
      </c>
      <c r="K83" s="8" t="str">
        <f t="shared" si="127"/>
        <v/>
      </c>
      <c r="L83" s="54"/>
      <c r="M83" s="17" t="str">
        <f>IF('Hedging Dashboard'!AH83="","",'Hedging Dashboard'!AH83)</f>
        <v/>
      </c>
      <c r="O83" s="9" t="str">
        <f t="shared" si="91"/>
        <v/>
      </c>
      <c r="P83" s="96" t="str">
        <f t="shared" si="128"/>
        <v/>
      </c>
      <c r="Q83" s="97" t="str">
        <f t="shared" si="129"/>
        <v/>
      </c>
      <c r="R83" s="4" t="str">
        <f t="shared" si="130"/>
        <v/>
      </c>
      <c r="S83" s="4" t="str">
        <f t="shared" si="131"/>
        <v/>
      </c>
      <c r="T83" s="130" t="str">
        <f t="shared" si="132"/>
        <v/>
      </c>
      <c r="U83" s="4" t="str">
        <f>IF(M83="","",IF(B83="NB",U82,IF(T83="",SUM($T$5:$T83)+S83,SUM($T$5:$T83))))</f>
        <v/>
      </c>
      <c r="V83" s="108" t="str">
        <f t="shared" si="88"/>
        <v/>
      </c>
      <c r="W83" s="82" t="e">
        <f t="shared" si="101"/>
        <v>#VALUE!</v>
      </c>
      <c r="X83" s="84" t="str">
        <f t="shared" si="102"/>
        <v/>
      </c>
      <c r="Y83" s="9" t="str">
        <f t="shared" si="94"/>
        <v>B</v>
      </c>
      <c r="Z83" s="4" t="str">
        <f t="shared" si="95"/>
        <v>C</v>
      </c>
      <c r="AA83" s="4" t="str">
        <f t="shared" si="96"/>
        <v>B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03"/>
        <v/>
      </c>
      <c r="AF83" s="1" t="str">
        <f t="shared" si="104"/>
        <v/>
      </c>
      <c r="AG83" s="1" t="str">
        <f t="shared" si="105"/>
        <v/>
      </c>
      <c r="AH83" s="1" t="str">
        <f t="shared" si="106"/>
        <v/>
      </c>
      <c r="AI83" s="1" t="str">
        <f t="shared" si="107"/>
        <v/>
      </c>
      <c r="AJ83" s="1" t="str">
        <f t="shared" si="108"/>
        <v/>
      </c>
      <c r="AK83" s="1">
        <f t="shared" si="133"/>
        <v>0</v>
      </c>
      <c r="AL83" s="1">
        <f t="shared" si="134"/>
        <v>0</v>
      </c>
      <c r="AM83" s="1" t="str">
        <f t="shared" si="93"/>
        <v/>
      </c>
      <c r="AN83" s="1">
        <f t="shared" si="109"/>
        <v>0</v>
      </c>
      <c r="AO83" s="1" t="str">
        <f t="shared" si="141"/>
        <v/>
      </c>
      <c r="AP83" s="1" t="str">
        <f t="shared" si="110"/>
        <v>N</v>
      </c>
      <c r="AQ83" s="1" t="str">
        <f t="shared" si="111"/>
        <v>N</v>
      </c>
      <c r="AR83" s="1" t="str">
        <f t="shared" si="112"/>
        <v>N</v>
      </c>
      <c r="AS83" s="1" t="str">
        <f t="shared" si="113"/>
        <v/>
      </c>
      <c r="AT83" s="15" t="str">
        <f t="shared" si="114"/>
        <v/>
      </c>
      <c r="AU83" s="1" t="str">
        <f t="shared" si="115"/>
        <v/>
      </c>
      <c r="AV83" s="1" t="str">
        <f t="shared" si="116"/>
        <v/>
      </c>
      <c r="AW83" s="1" t="str">
        <f t="shared" si="117"/>
        <v/>
      </c>
      <c r="AX83" s="1" t="str">
        <f t="shared" si="118"/>
        <v/>
      </c>
      <c r="AY83" s="1" t="str">
        <f t="shared" si="119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4"/>
        <v>00000</v>
      </c>
      <c r="BD83" s="1" t="str">
        <f t="shared" si="85"/>
        <v>000000</v>
      </c>
      <c r="BE83" s="1" t="str">
        <f t="shared" si="86"/>
        <v>000000</v>
      </c>
      <c r="BF83" s="1" t="str">
        <f t="shared" si="87"/>
        <v>B</v>
      </c>
      <c r="BG83" s="1" t="str">
        <f t="shared" si="120"/>
        <v/>
      </c>
      <c r="BH83" s="1">
        <f t="shared" si="135"/>
        <v>0</v>
      </c>
      <c r="BI83" s="1" t="str">
        <f t="shared" si="121"/>
        <v/>
      </c>
      <c r="BJ83" s="1">
        <f t="shared" si="136"/>
        <v>0</v>
      </c>
      <c r="BK83" s="1" t="str">
        <f t="shared" si="122"/>
        <v/>
      </c>
      <c r="BL83" s="1">
        <f t="shared" si="137"/>
        <v>0</v>
      </c>
      <c r="BM83" s="1" t="str">
        <f t="shared" si="138"/>
        <v>0</v>
      </c>
      <c r="BN83" s="1" t="str">
        <f t="shared" si="139"/>
        <v>0</v>
      </c>
      <c r="BO83" s="1" t="str">
        <f t="shared" si="140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9"/>
        <v/>
      </c>
      <c r="C84" s="102" t="str">
        <f t="shared" si="89"/>
        <v/>
      </c>
      <c r="D84" s="98" t="str">
        <f t="shared" si="123"/>
        <v/>
      </c>
      <c r="E84" s="99" t="str">
        <f t="shared" si="124"/>
        <v/>
      </c>
      <c r="F84" s="10" t="str">
        <f t="shared" si="100"/>
        <v/>
      </c>
      <c r="H84" s="105" t="str">
        <f t="shared" si="90"/>
        <v/>
      </c>
      <c r="I84" s="98" t="str">
        <f t="shared" si="125"/>
        <v/>
      </c>
      <c r="J84" s="99" t="str">
        <f t="shared" si="126"/>
        <v/>
      </c>
      <c r="K84" s="10" t="str">
        <f t="shared" si="127"/>
        <v/>
      </c>
      <c r="L84" s="54"/>
      <c r="M84" s="18" t="str">
        <f>IF('Hedging Dashboard'!AH84="","",'Hedging Dashboard'!AH84)</f>
        <v/>
      </c>
      <c r="O84" s="85" t="str">
        <f t="shared" si="91"/>
        <v/>
      </c>
      <c r="P84" s="98" t="str">
        <f t="shared" si="128"/>
        <v/>
      </c>
      <c r="Q84" s="99" t="str">
        <f t="shared" si="129"/>
        <v/>
      </c>
      <c r="R84" s="5" t="str">
        <f t="shared" si="130"/>
        <v/>
      </c>
      <c r="S84" s="5" t="str">
        <f t="shared" si="131"/>
        <v/>
      </c>
      <c r="T84" s="131" t="str">
        <f t="shared" si="132"/>
        <v/>
      </c>
      <c r="U84" s="5" t="str">
        <f>IF(M84="","",IF(B84="NB",U83,IF(T84="",SUM($T$5:$T84)+S84,SUM($T$5:$T84))))</f>
        <v/>
      </c>
      <c r="V84" s="109" t="str">
        <f t="shared" si="88"/>
        <v/>
      </c>
      <c r="W84" s="82" t="e">
        <f t="shared" si="101"/>
        <v>#VALUE!</v>
      </c>
      <c r="X84" s="84" t="str">
        <f t="shared" si="102"/>
        <v/>
      </c>
      <c r="Y84" s="9" t="str">
        <f t="shared" si="94"/>
        <v>B</v>
      </c>
      <c r="Z84" s="4" t="str">
        <f t="shared" si="95"/>
        <v>C</v>
      </c>
      <c r="AA84" s="4" t="str">
        <f t="shared" si="96"/>
        <v>B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03"/>
        <v/>
      </c>
      <c r="AF84" s="1" t="str">
        <f t="shared" si="104"/>
        <v/>
      </c>
      <c r="AG84" s="1" t="str">
        <f t="shared" si="105"/>
        <v/>
      </c>
      <c r="AH84" s="1" t="str">
        <f t="shared" si="106"/>
        <v/>
      </c>
      <c r="AI84" s="1" t="str">
        <f t="shared" si="107"/>
        <v/>
      </c>
      <c r="AJ84" s="1" t="str">
        <f t="shared" si="108"/>
        <v/>
      </c>
      <c r="AK84" s="1">
        <f t="shared" si="133"/>
        <v>0</v>
      </c>
      <c r="AL84" s="1">
        <f t="shared" si="134"/>
        <v>0</v>
      </c>
      <c r="AM84" s="1" t="str">
        <f t="shared" si="93"/>
        <v/>
      </c>
      <c r="AN84" s="1">
        <f t="shared" si="109"/>
        <v>0</v>
      </c>
      <c r="AO84" s="1" t="str">
        <f t="shared" si="141"/>
        <v/>
      </c>
      <c r="AP84" s="1" t="str">
        <f t="shared" si="110"/>
        <v>N</v>
      </c>
      <c r="AQ84" s="1" t="str">
        <f t="shared" si="111"/>
        <v>N</v>
      </c>
      <c r="AR84" s="1" t="str">
        <f t="shared" si="112"/>
        <v>N</v>
      </c>
      <c r="AS84" s="1" t="str">
        <f t="shared" si="113"/>
        <v/>
      </c>
      <c r="AT84" s="15" t="str">
        <f t="shared" si="114"/>
        <v/>
      </c>
      <c r="AU84" s="1" t="str">
        <f t="shared" si="115"/>
        <v/>
      </c>
      <c r="AV84" s="1" t="str">
        <f t="shared" si="116"/>
        <v/>
      </c>
      <c r="AW84" s="1" t="str">
        <f t="shared" si="117"/>
        <v/>
      </c>
      <c r="AX84" s="1" t="str">
        <f t="shared" si="118"/>
        <v/>
      </c>
      <c r="AY84" s="1" t="str">
        <f t="shared" si="119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4"/>
        <v>00000</v>
      </c>
      <c r="BD84" s="1" t="str">
        <f t="shared" si="85"/>
        <v>000000</v>
      </c>
      <c r="BE84" s="1" t="str">
        <f t="shared" si="86"/>
        <v>000000</v>
      </c>
      <c r="BF84" s="1" t="str">
        <f t="shared" si="87"/>
        <v>B</v>
      </c>
      <c r="BG84" s="1" t="str">
        <f t="shared" si="120"/>
        <v/>
      </c>
      <c r="BH84" s="1">
        <f t="shared" si="135"/>
        <v>0</v>
      </c>
      <c r="BI84" s="1" t="str">
        <f t="shared" si="121"/>
        <v/>
      </c>
      <c r="BJ84" s="1">
        <f t="shared" si="136"/>
        <v>0</v>
      </c>
      <c r="BK84" s="1" t="str">
        <f t="shared" si="122"/>
        <v/>
      </c>
      <c r="BL84" s="1">
        <f t="shared" si="137"/>
        <v>0</v>
      </c>
      <c r="BM84" s="1" t="str">
        <f t="shared" si="138"/>
        <v>0</v>
      </c>
      <c r="BN84" s="1" t="str">
        <f t="shared" si="139"/>
        <v>0</v>
      </c>
      <c r="BO84" s="1" t="str">
        <f t="shared" si="140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9"/>
        <v/>
      </c>
      <c r="C85" s="100" t="str">
        <f t="shared" si="89"/>
        <v/>
      </c>
      <c r="D85" s="13" t="str">
        <f t="shared" si="123"/>
        <v/>
      </c>
      <c r="E85" s="45" t="str">
        <f t="shared" si="124"/>
        <v/>
      </c>
      <c r="F85" s="14" t="str">
        <f t="shared" si="100"/>
        <v/>
      </c>
      <c r="H85" s="103" t="str">
        <f t="shared" si="90"/>
        <v/>
      </c>
      <c r="I85" s="13" t="str">
        <f t="shared" si="125"/>
        <v/>
      </c>
      <c r="J85" s="45" t="str">
        <f t="shared" si="126"/>
        <v/>
      </c>
      <c r="K85" s="14" t="str">
        <f t="shared" si="127"/>
        <v/>
      </c>
      <c r="L85" s="54"/>
      <c r="M85" s="16" t="str">
        <f>IF('Hedging Dashboard'!AH85="","",'Hedging Dashboard'!AH85)</f>
        <v/>
      </c>
      <c r="O85" s="12" t="str">
        <f t="shared" si="91"/>
        <v/>
      </c>
      <c r="P85" s="13" t="str">
        <f t="shared" si="128"/>
        <v/>
      </c>
      <c r="Q85" s="45" t="str">
        <f t="shared" si="129"/>
        <v/>
      </c>
      <c r="R85" s="95" t="str">
        <f t="shared" si="130"/>
        <v/>
      </c>
      <c r="S85" s="95" t="str">
        <f t="shared" si="131"/>
        <v/>
      </c>
      <c r="T85" s="106" t="str">
        <f t="shared" si="132"/>
        <v/>
      </c>
      <c r="U85" s="95" t="str">
        <f>IF(M85="","",IF(B85="NB",U84,IF(T85="",SUM($T$5:$T85)+S85,SUM($T$5:$T85))))</f>
        <v/>
      </c>
      <c r="V85" s="107" t="str">
        <f t="shared" si="88"/>
        <v/>
      </c>
      <c r="W85" s="82" t="e">
        <f t="shared" si="101"/>
        <v>#VALUE!</v>
      </c>
      <c r="X85" s="84" t="str">
        <f t="shared" si="102"/>
        <v/>
      </c>
      <c r="Y85" s="9" t="str">
        <f t="shared" si="94"/>
        <v>B</v>
      </c>
      <c r="Z85" s="4" t="str">
        <f t="shared" si="95"/>
        <v>C</v>
      </c>
      <c r="AA85" s="4" t="str">
        <f t="shared" si="96"/>
        <v>B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03"/>
        <v/>
      </c>
      <c r="AF85" s="1" t="str">
        <f t="shared" si="104"/>
        <v/>
      </c>
      <c r="AG85" s="1" t="str">
        <f t="shared" si="105"/>
        <v/>
      </c>
      <c r="AH85" s="1" t="str">
        <f t="shared" si="106"/>
        <v/>
      </c>
      <c r="AI85" s="1" t="str">
        <f t="shared" si="107"/>
        <v/>
      </c>
      <c r="AJ85" s="1" t="str">
        <f t="shared" si="108"/>
        <v/>
      </c>
      <c r="AK85" s="1">
        <f t="shared" si="133"/>
        <v>0</v>
      </c>
      <c r="AL85" s="1">
        <f t="shared" si="134"/>
        <v>0</v>
      </c>
      <c r="AM85" s="1" t="str">
        <f t="shared" si="93"/>
        <v/>
      </c>
      <c r="AN85" s="1">
        <f t="shared" si="109"/>
        <v>0</v>
      </c>
      <c r="AO85" s="1" t="str">
        <f t="shared" si="141"/>
        <v/>
      </c>
      <c r="AP85" s="1" t="str">
        <f t="shared" si="110"/>
        <v>N</v>
      </c>
      <c r="AQ85" s="1" t="str">
        <f t="shared" si="111"/>
        <v>N</v>
      </c>
      <c r="AR85" s="1" t="str">
        <f t="shared" si="112"/>
        <v>N</v>
      </c>
      <c r="AS85" s="1" t="str">
        <f t="shared" si="113"/>
        <v/>
      </c>
      <c r="AT85" s="15" t="str">
        <f t="shared" si="114"/>
        <v/>
      </c>
      <c r="AU85" s="1" t="str">
        <f t="shared" si="115"/>
        <v/>
      </c>
      <c r="AV85" s="1" t="str">
        <f t="shared" si="116"/>
        <v/>
      </c>
      <c r="AW85" s="1" t="str">
        <f t="shared" si="117"/>
        <v/>
      </c>
      <c r="AX85" s="1" t="str">
        <f t="shared" si="118"/>
        <v/>
      </c>
      <c r="AY85" s="1" t="str">
        <f t="shared" si="119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4"/>
        <v>00000</v>
      </c>
      <c r="BD85" s="1" t="str">
        <f t="shared" si="85"/>
        <v>000000</v>
      </c>
      <c r="BE85" s="1" t="str">
        <f t="shared" si="86"/>
        <v>000000</v>
      </c>
      <c r="BF85" s="1" t="str">
        <f t="shared" si="87"/>
        <v>B</v>
      </c>
      <c r="BG85" s="1" t="str">
        <f t="shared" si="120"/>
        <v/>
      </c>
      <c r="BH85" s="1">
        <f t="shared" si="135"/>
        <v>0</v>
      </c>
      <c r="BI85" s="1" t="str">
        <f t="shared" si="121"/>
        <v/>
      </c>
      <c r="BJ85" s="1">
        <f t="shared" si="136"/>
        <v>0</v>
      </c>
      <c r="BK85" s="1" t="str">
        <f t="shared" si="122"/>
        <v/>
      </c>
      <c r="BL85" s="1">
        <f t="shared" si="137"/>
        <v>0</v>
      </c>
      <c r="BM85" s="1" t="str">
        <f t="shared" si="138"/>
        <v>0</v>
      </c>
      <c r="BN85" s="1" t="str">
        <f t="shared" si="139"/>
        <v>0</v>
      </c>
      <c r="BO85" s="1" t="str">
        <f t="shared" si="140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9"/>
        <v/>
      </c>
      <c r="C86" s="101" t="str">
        <f t="shared" si="89"/>
        <v/>
      </c>
      <c r="D86" s="96" t="str">
        <f t="shared" si="123"/>
        <v/>
      </c>
      <c r="E86" s="97" t="str">
        <f t="shared" si="124"/>
        <v/>
      </c>
      <c r="F86" s="8" t="str">
        <f t="shared" si="100"/>
        <v/>
      </c>
      <c r="H86" s="104" t="str">
        <f t="shared" si="90"/>
        <v/>
      </c>
      <c r="I86" s="96" t="str">
        <f t="shared" si="125"/>
        <v/>
      </c>
      <c r="J86" s="97" t="str">
        <f t="shared" si="126"/>
        <v/>
      </c>
      <c r="K86" s="8" t="str">
        <f t="shared" si="127"/>
        <v/>
      </c>
      <c r="L86" s="54"/>
      <c r="M86" s="17" t="str">
        <f>IF('Hedging Dashboard'!AH86="","",'Hedging Dashboard'!AH86)</f>
        <v/>
      </c>
      <c r="O86" s="9" t="str">
        <f t="shared" si="91"/>
        <v/>
      </c>
      <c r="P86" s="96" t="str">
        <f t="shared" si="128"/>
        <v/>
      </c>
      <c r="Q86" s="97" t="str">
        <f t="shared" si="129"/>
        <v/>
      </c>
      <c r="R86" s="4" t="str">
        <f t="shared" si="130"/>
        <v/>
      </c>
      <c r="S86" s="4" t="str">
        <f t="shared" si="131"/>
        <v/>
      </c>
      <c r="T86" s="130" t="str">
        <f t="shared" si="132"/>
        <v/>
      </c>
      <c r="U86" s="4" t="str">
        <f>IF(M86="","",IF(B86="NB",U85,IF(T86="",SUM($T$5:$T86)+S86,SUM($T$5:$T86))))</f>
        <v/>
      </c>
      <c r="V86" s="108" t="str">
        <f t="shared" si="88"/>
        <v/>
      </c>
      <c r="W86" s="82" t="e">
        <f t="shared" si="101"/>
        <v>#VALUE!</v>
      </c>
      <c r="X86" s="84" t="str">
        <f t="shared" si="102"/>
        <v/>
      </c>
      <c r="Y86" s="9" t="str">
        <f t="shared" si="94"/>
        <v>B</v>
      </c>
      <c r="Z86" s="4" t="str">
        <f t="shared" si="95"/>
        <v>C</v>
      </c>
      <c r="AA86" s="4" t="str">
        <f t="shared" si="96"/>
        <v>B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03"/>
        <v/>
      </c>
      <c r="AF86" s="1" t="str">
        <f t="shared" si="104"/>
        <v/>
      </c>
      <c r="AG86" s="1" t="str">
        <f t="shared" si="105"/>
        <v/>
      </c>
      <c r="AH86" s="1" t="str">
        <f t="shared" si="106"/>
        <v/>
      </c>
      <c r="AI86" s="1" t="str">
        <f t="shared" si="107"/>
        <v/>
      </c>
      <c r="AJ86" s="1" t="str">
        <f t="shared" si="108"/>
        <v/>
      </c>
      <c r="AK86" s="1">
        <f t="shared" si="133"/>
        <v>0</v>
      </c>
      <c r="AL86" s="1">
        <f t="shared" si="134"/>
        <v>0</v>
      </c>
      <c r="AM86" s="1" t="str">
        <f t="shared" si="93"/>
        <v/>
      </c>
      <c r="AN86" s="1">
        <f t="shared" si="109"/>
        <v>0</v>
      </c>
      <c r="AO86" s="1" t="str">
        <f t="shared" si="141"/>
        <v/>
      </c>
      <c r="AP86" s="1" t="str">
        <f t="shared" si="110"/>
        <v>N</v>
      </c>
      <c r="AQ86" s="1" t="str">
        <f t="shared" si="111"/>
        <v>N</v>
      </c>
      <c r="AR86" s="1" t="str">
        <f t="shared" si="112"/>
        <v>N</v>
      </c>
      <c r="AS86" s="1" t="str">
        <f t="shared" si="113"/>
        <v/>
      </c>
      <c r="AT86" s="15" t="str">
        <f t="shared" si="114"/>
        <v/>
      </c>
      <c r="AU86" s="1" t="str">
        <f t="shared" si="115"/>
        <v/>
      </c>
      <c r="AV86" s="1" t="str">
        <f t="shared" si="116"/>
        <v/>
      </c>
      <c r="AW86" s="1" t="str">
        <f t="shared" si="117"/>
        <v/>
      </c>
      <c r="AX86" s="1" t="str">
        <f t="shared" si="118"/>
        <v/>
      </c>
      <c r="AY86" s="1" t="str">
        <f t="shared" si="119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4"/>
        <v>00000</v>
      </c>
      <c r="BD86" s="1" t="str">
        <f t="shared" si="85"/>
        <v>000000</v>
      </c>
      <c r="BE86" s="1" t="str">
        <f t="shared" si="86"/>
        <v>000000</v>
      </c>
      <c r="BF86" s="1" t="str">
        <f t="shared" si="87"/>
        <v>B</v>
      </c>
      <c r="BG86" s="1" t="str">
        <f t="shared" si="120"/>
        <v/>
      </c>
      <c r="BH86" s="1">
        <f t="shared" si="135"/>
        <v>0</v>
      </c>
      <c r="BI86" s="1" t="str">
        <f t="shared" si="121"/>
        <v/>
      </c>
      <c r="BJ86" s="1">
        <f t="shared" si="136"/>
        <v>0</v>
      </c>
      <c r="BK86" s="1" t="str">
        <f t="shared" si="122"/>
        <v/>
      </c>
      <c r="BL86" s="1">
        <f t="shared" si="137"/>
        <v>0</v>
      </c>
      <c r="BM86" s="1" t="str">
        <f t="shared" si="138"/>
        <v>0</v>
      </c>
      <c r="BN86" s="1" t="str">
        <f t="shared" si="139"/>
        <v>0</v>
      </c>
      <c r="BO86" s="1" t="str">
        <f t="shared" si="140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9"/>
        <v/>
      </c>
      <c r="C87" s="101" t="str">
        <f t="shared" si="89"/>
        <v/>
      </c>
      <c r="D87" s="96" t="str">
        <f t="shared" si="123"/>
        <v/>
      </c>
      <c r="E87" s="97" t="str">
        <f t="shared" si="124"/>
        <v/>
      </c>
      <c r="F87" s="8" t="str">
        <f t="shared" si="100"/>
        <v/>
      </c>
      <c r="H87" s="104" t="str">
        <f t="shared" si="90"/>
        <v/>
      </c>
      <c r="I87" s="96" t="str">
        <f t="shared" si="125"/>
        <v/>
      </c>
      <c r="J87" s="97" t="str">
        <f t="shared" si="126"/>
        <v/>
      </c>
      <c r="K87" s="8" t="str">
        <f t="shared" si="127"/>
        <v/>
      </c>
      <c r="L87" s="54"/>
      <c r="M87" s="17" t="str">
        <f>IF('Hedging Dashboard'!AH87="","",'Hedging Dashboard'!AH87)</f>
        <v/>
      </c>
      <c r="O87" s="9" t="str">
        <f t="shared" si="91"/>
        <v/>
      </c>
      <c r="P87" s="96" t="str">
        <f t="shared" si="128"/>
        <v/>
      </c>
      <c r="Q87" s="97" t="str">
        <f t="shared" si="129"/>
        <v/>
      </c>
      <c r="R87" s="4" t="str">
        <f t="shared" si="130"/>
        <v/>
      </c>
      <c r="S87" s="4" t="str">
        <f t="shared" si="131"/>
        <v/>
      </c>
      <c r="T87" s="130" t="str">
        <f t="shared" si="132"/>
        <v/>
      </c>
      <c r="U87" s="4" t="str">
        <f>IF(M87="","",IF(B87="NB",U86,IF(T87="",SUM($T$5:$T87)+S87,SUM($T$5:$T87))))</f>
        <v/>
      </c>
      <c r="V87" s="108" t="str">
        <f t="shared" si="88"/>
        <v/>
      </c>
      <c r="W87" s="82" t="e">
        <f t="shared" si="101"/>
        <v>#VALUE!</v>
      </c>
      <c r="X87" s="84" t="str">
        <f t="shared" si="102"/>
        <v/>
      </c>
      <c r="Y87" s="9" t="str">
        <f t="shared" si="94"/>
        <v>B</v>
      </c>
      <c r="Z87" s="4" t="str">
        <f t="shared" si="95"/>
        <v>C</v>
      </c>
      <c r="AA87" s="4" t="str">
        <f t="shared" si="96"/>
        <v>B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03"/>
        <v/>
      </c>
      <c r="AF87" s="1" t="str">
        <f t="shared" si="104"/>
        <v/>
      </c>
      <c r="AG87" s="1" t="str">
        <f t="shared" si="105"/>
        <v/>
      </c>
      <c r="AH87" s="1" t="str">
        <f t="shared" si="106"/>
        <v/>
      </c>
      <c r="AI87" s="1" t="str">
        <f t="shared" si="107"/>
        <v/>
      </c>
      <c r="AJ87" s="1" t="str">
        <f t="shared" si="108"/>
        <v/>
      </c>
      <c r="AK87" s="1">
        <f t="shared" si="133"/>
        <v>0</v>
      </c>
      <c r="AL87" s="1">
        <f t="shared" si="134"/>
        <v>0</v>
      </c>
      <c r="AM87" s="1" t="str">
        <f t="shared" si="93"/>
        <v/>
      </c>
      <c r="AN87" s="1">
        <f t="shared" si="109"/>
        <v>0</v>
      </c>
      <c r="AO87" s="1" t="str">
        <f t="shared" si="141"/>
        <v/>
      </c>
      <c r="AP87" s="1" t="str">
        <f t="shared" si="110"/>
        <v>N</v>
      </c>
      <c r="AQ87" s="1" t="str">
        <f t="shared" si="111"/>
        <v>N</v>
      </c>
      <c r="AR87" s="1" t="str">
        <f t="shared" si="112"/>
        <v>N</v>
      </c>
      <c r="AS87" s="1" t="str">
        <f t="shared" si="113"/>
        <v/>
      </c>
      <c r="AT87" s="15" t="str">
        <f t="shared" si="114"/>
        <v/>
      </c>
      <c r="AU87" s="1" t="str">
        <f t="shared" si="115"/>
        <v/>
      </c>
      <c r="AV87" s="1" t="str">
        <f t="shared" si="116"/>
        <v/>
      </c>
      <c r="AW87" s="1" t="str">
        <f t="shared" si="117"/>
        <v/>
      </c>
      <c r="AX87" s="1" t="str">
        <f t="shared" si="118"/>
        <v/>
      </c>
      <c r="AY87" s="1" t="str">
        <f t="shared" si="119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4"/>
        <v>00000</v>
      </c>
      <c r="BD87" s="1" t="str">
        <f t="shared" si="85"/>
        <v>000000</v>
      </c>
      <c r="BE87" s="1" t="str">
        <f t="shared" si="86"/>
        <v>000000</v>
      </c>
      <c r="BF87" s="1" t="str">
        <f t="shared" si="87"/>
        <v>B</v>
      </c>
      <c r="BG87" s="1" t="str">
        <f t="shared" si="120"/>
        <v/>
      </c>
      <c r="BH87" s="1">
        <f t="shared" si="135"/>
        <v>0</v>
      </c>
      <c r="BI87" s="1" t="str">
        <f t="shared" si="121"/>
        <v/>
      </c>
      <c r="BJ87" s="1">
        <f t="shared" si="136"/>
        <v>0</v>
      </c>
      <c r="BK87" s="1" t="str">
        <f t="shared" si="122"/>
        <v/>
      </c>
      <c r="BL87" s="1">
        <f t="shared" si="137"/>
        <v>0</v>
      </c>
      <c r="BM87" s="1" t="str">
        <f t="shared" si="138"/>
        <v>0</v>
      </c>
      <c r="BN87" s="1" t="str">
        <f t="shared" si="139"/>
        <v>0</v>
      </c>
      <c r="BO87" s="1" t="str">
        <f t="shared" si="140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9"/>
        <v/>
      </c>
      <c r="C88" s="101" t="str">
        <f t="shared" si="89"/>
        <v/>
      </c>
      <c r="D88" s="96" t="str">
        <f t="shared" si="123"/>
        <v/>
      </c>
      <c r="E88" s="97" t="str">
        <f t="shared" si="124"/>
        <v/>
      </c>
      <c r="F88" s="8" t="str">
        <f t="shared" si="100"/>
        <v/>
      </c>
      <c r="H88" s="104" t="str">
        <f t="shared" si="90"/>
        <v/>
      </c>
      <c r="I88" s="96" t="str">
        <f t="shared" si="125"/>
        <v/>
      </c>
      <c r="J88" s="97" t="str">
        <f t="shared" si="126"/>
        <v/>
      </c>
      <c r="K88" s="8" t="str">
        <f t="shared" si="127"/>
        <v/>
      </c>
      <c r="L88" s="54"/>
      <c r="M88" s="17" t="str">
        <f>IF('Hedging Dashboard'!AH88="","",'Hedging Dashboard'!AH88)</f>
        <v/>
      </c>
      <c r="O88" s="9" t="str">
        <f t="shared" si="91"/>
        <v/>
      </c>
      <c r="P88" s="96" t="str">
        <f t="shared" si="128"/>
        <v/>
      </c>
      <c r="Q88" s="97" t="str">
        <f t="shared" si="129"/>
        <v/>
      </c>
      <c r="R88" s="4" t="str">
        <f t="shared" si="130"/>
        <v/>
      </c>
      <c r="S88" s="4" t="str">
        <f t="shared" si="131"/>
        <v/>
      </c>
      <c r="T88" s="130" t="str">
        <f t="shared" si="132"/>
        <v/>
      </c>
      <c r="U88" s="4" t="str">
        <f>IF(M88="","",IF(B88="NB",U87,IF(T88="",SUM($T$5:$T88)+S88,SUM($T$5:$T88))))</f>
        <v/>
      </c>
      <c r="V88" s="108" t="str">
        <f t="shared" si="88"/>
        <v/>
      </c>
      <c r="W88" s="82" t="e">
        <f t="shared" si="101"/>
        <v>#VALUE!</v>
      </c>
      <c r="X88" s="84" t="str">
        <f t="shared" si="102"/>
        <v/>
      </c>
      <c r="Y88" s="9" t="str">
        <f t="shared" si="94"/>
        <v>B</v>
      </c>
      <c r="Z88" s="4" t="str">
        <f t="shared" si="95"/>
        <v>C</v>
      </c>
      <c r="AA88" s="4" t="str">
        <f t="shared" si="96"/>
        <v>B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03"/>
        <v/>
      </c>
      <c r="AF88" s="1" t="str">
        <f t="shared" si="104"/>
        <v/>
      </c>
      <c r="AG88" s="1" t="str">
        <f t="shared" si="105"/>
        <v/>
      </c>
      <c r="AH88" s="1" t="str">
        <f t="shared" si="106"/>
        <v/>
      </c>
      <c r="AI88" s="1" t="str">
        <f t="shared" si="107"/>
        <v/>
      </c>
      <c r="AJ88" s="1" t="str">
        <f t="shared" si="108"/>
        <v/>
      </c>
      <c r="AK88" s="1">
        <f t="shared" si="133"/>
        <v>0</v>
      </c>
      <c r="AL88" s="1">
        <f t="shared" si="134"/>
        <v>0</v>
      </c>
      <c r="AM88" s="1" t="str">
        <f t="shared" si="93"/>
        <v/>
      </c>
      <c r="AN88" s="1">
        <f t="shared" si="109"/>
        <v>0</v>
      </c>
      <c r="AO88" s="1" t="str">
        <f t="shared" si="141"/>
        <v/>
      </c>
      <c r="AP88" s="1" t="str">
        <f t="shared" si="110"/>
        <v>N</v>
      </c>
      <c r="AQ88" s="1" t="str">
        <f t="shared" si="111"/>
        <v>N</v>
      </c>
      <c r="AR88" s="1" t="str">
        <f t="shared" si="112"/>
        <v>N</v>
      </c>
      <c r="AS88" s="1" t="str">
        <f t="shared" si="113"/>
        <v/>
      </c>
      <c r="AT88" s="15" t="str">
        <f t="shared" si="114"/>
        <v/>
      </c>
      <c r="AU88" s="1" t="str">
        <f t="shared" si="115"/>
        <v/>
      </c>
      <c r="AV88" s="1" t="str">
        <f t="shared" si="116"/>
        <v/>
      </c>
      <c r="AW88" s="1" t="str">
        <f t="shared" si="117"/>
        <v/>
      </c>
      <c r="AX88" s="1" t="str">
        <f t="shared" si="118"/>
        <v/>
      </c>
      <c r="AY88" s="1" t="str">
        <f t="shared" si="119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4"/>
        <v>00000</v>
      </c>
      <c r="BD88" s="1" t="str">
        <f t="shared" si="85"/>
        <v>000000</v>
      </c>
      <c r="BE88" s="1" t="str">
        <f t="shared" si="86"/>
        <v>000000</v>
      </c>
      <c r="BF88" s="1" t="str">
        <f t="shared" si="87"/>
        <v>B</v>
      </c>
      <c r="BG88" s="1" t="str">
        <f t="shared" si="120"/>
        <v/>
      </c>
      <c r="BH88" s="1">
        <f t="shared" si="135"/>
        <v>0</v>
      </c>
      <c r="BI88" s="1" t="str">
        <f t="shared" si="121"/>
        <v/>
      </c>
      <c r="BJ88" s="1">
        <f t="shared" si="136"/>
        <v>0</v>
      </c>
      <c r="BK88" s="1" t="str">
        <f t="shared" si="122"/>
        <v/>
      </c>
      <c r="BL88" s="1">
        <f t="shared" si="137"/>
        <v>0</v>
      </c>
      <c r="BM88" s="1" t="str">
        <f t="shared" si="138"/>
        <v>0</v>
      </c>
      <c r="BN88" s="1" t="str">
        <f t="shared" si="139"/>
        <v>0</v>
      </c>
      <c r="BO88" s="1" t="str">
        <f t="shared" si="140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9"/>
        <v/>
      </c>
      <c r="C89" s="102" t="str">
        <f t="shared" si="89"/>
        <v/>
      </c>
      <c r="D89" s="98" t="str">
        <f t="shared" si="123"/>
        <v/>
      </c>
      <c r="E89" s="99" t="str">
        <f t="shared" si="124"/>
        <v/>
      </c>
      <c r="F89" s="10" t="str">
        <f t="shared" si="100"/>
        <v/>
      </c>
      <c r="H89" s="105" t="str">
        <f t="shared" si="90"/>
        <v/>
      </c>
      <c r="I89" s="98" t="str">
        <f t="shared" si="125"/>
        <v/>
      </c>
      <c r="J89" s="99" t="str">
        <f t="shared" si="126"/>
        <v/>
      </c>
      <c r="K89" s="10" t="str">
        <f t="shared" si="127"/>
        <v/>
      </c>
      <c r="L89" s="54"/>
      <c r="M89" s="18" t="str">
        <f>IF('Hedging Dashboard'!AH89="","",'Hedging Dashboard'!AH89)</f>
        <v/>
      </c>
      <c r="O89" s="85" t="str">
        <f t="shared" si="91"/>
        <v/>
      </c>
      <c r="P89" s="98" t="str">
        <f t="shared" si="128"/>
        <v/>
      </c>
      <c r="Q89" s="99" t="str">
        <f t="shared" si="129"/>
        <v/>
      </c>
      <c r="R89" s="5" t="str">
        <f t="shared" si="130"/>
        <v/>
      </c>
      <c r="S89" s="5" t="str">
        <f t="shared" si="131"/>
        <v/>
      </c>
      <c r="T89" s="131" t="str">
        <f t="shared" si="132"/>
        <v/>
      </c>
      <c r="U89" s="5" t="str">
        <f>IF(M89="","",IF(B89="NB",U88,IF(T89="",SUM($T$5:$T89)+S89,SUM($T$5:$T89))))</f>
        <v/>
      </c>
      <c r="V89" s="109" t="str">
        <f t="shared" si="88"/>
        <v/>
      </c>
      <c r="W89" s="82" t="e">
        <f t="shared" si="101"/>
        <v>#VALUE!</v>
      </c>
      <c r="X89" s="84" t="str">
        <f t="shared" si="102"/>
        <v/>
      </c>
      <c r="Y89" s="9" t="str">
        <f t="shared" si="94"/>
        <v>B</v>
      </c>
      <c r="Z89" s="4" t="str">
        <f t="shared" si="95"/>
        <v>C</v>
      </c>
      <c r="AA89" s="4" t="str">
        <f t="shared" si="96"/>
        <v>B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03"/>
        <v/>
      </c>
      <c r="AF89" s="1" t="str">
        <f t="shared" si="104"/>
        <v/>
      </c>
      <c r="AG89" s="1" t="str">
        <f t="shared" si="105"/>
        <v/>
      </c>
      <c r="AH89" s="1" t="str">
        <f t="shared" si="106"/>
        <v/>
      </c>
      <c r="AI89" s="1" t="str">
        <f t="shared" si="107"/>
        <v/>
      </c>
      <c r="AJ89" s="1" t="str">
        <f t="shared" si="108"/>
        <v/>
      </c>
      <c r="AK89" s="1">
        <f t="shared" si="133"/>
        <v>0</v>
      </c>
      <c r="AL89" s="1">
        <f t="shared" si="134"/>
        <v>0</v>
      </c>
      <c r="AM89" s="1" t="str">
        <f t="shared" si="93"/>
        <v/>
      </c>
      <c r="AN89" s="1">
        <f t="shared" si="109"/>
        <v>0</v>
      </c>
      <c r="AO89" s="1" t="str">
        <f t="shared" si="141"/>
        <v/>
      </c>
      <c r="AP89" s="1" t="str">
        <f t="shared" si="110"/>
        <v>N</v>
      </c>
      <c r="AQ89" s="1" t="str">
        <f t="shared" si="111"/>
        <v>N</v>
      </c>
      <c r="AR89" s="1" t="str">
        <f t="shared" si="112"/>
        <v>N</v>
      </c>
      <c r="AS89" s="1" t="str">
        <f t="shared" si="113"/>
        <v/>
      </c>
      <c r="AT89" s="15" t="str">
        <f t="shared" si="114"/>
        <v/>
      </c>
      <c r="AU89" s="1" t="str">
        <f t="shared" si="115"/>
        <v/>
      </c>
      <c r="AV89" s="1" t="str">
        <f t="shared" si="116"/>
        <v/>
      </c>
      <c r="AW89" s="1" t="str">
        <f t="shared" si="117"/>
        <v/>
      </c>
      <c r="AX89" s="1" t="str">
        <f t="shared" si="118"/>
        <v/>
      </c>
      <c r="AY89" s="1" t="str">
        <f t="shared" si="119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4"/>
        <v>00000</v>
      </c>
      <c r="BD89" s="1" t="str">
        <f t="shared" si="85"/>
        <v>000000</v>
      </c>
      <c r="BE89" s="1" t="str">
        <f t="shared" si="86"/>
        <v>000000</v>
      </c>
      <c r="BF89" s="1" t="str">
        <f t="shared" si="87"/>
        <v>B</v>
      </c>
      <c r="BG89" s="1" t="str">
        <f t="shared" si="120"/>
        <v/>
      </c>
      <c r="BH89" s="1">
        <f t="shared" si="135"/>
        <v>0</v>
      </c>
      <c r="BI89" s="1" t="str">
        <f t="shared" si="121"/>
        <v/>
      </c>
      <c r="BJ89" s="1">
        <f t="shared" si="136"/>
        <v>0</v>
      </c>
      <c r="BK89" s="1" t="str">
        <f t="shared" si="122"/>
        <v/>
      </c>
      <c r="BL89" s="1">
        <f t="shared" si="137"/>
        <v>0</v>
      </c>
      <c r="BM89" s="1" t="str">
        <f t="shared" si="138"/>
        <v>0</v>
      </c>
      <c r="BN89" s="1" t="str">
        <f t="shared" si="139"/>
        <v>0</v>
      </c>
      <c r="BO89" s="1" t="str">
        <f t="shared" si="140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9"/>
        <v/>
      </c>
      <c r="C90" s="100" t="str">
        <f t="shared" si="89"/>
        <v/>
      </c>
      <c r="D90" s="13" t="str">
        <f t="shared" si="123"/>
        <v/>
      </c>
      <c r="E90" s="45" t="str">
        <f t="shared" si="124"/>
        <v/>
      </c>
      <c r="F90" s="14" t="str">
        <f t="shared" si="100"/>
        <v/>
      </c>
      <c r="H90" s="103" t="str">
        <f t="shared" si="90"/>
        <v/>
      </c>
      <c r="I90" s="13" t="str">
        <f t="shared" si="125"/>
        <v/>
      </c>
      <c r="J90" s="45" t="str">
        <f t="shared" si="126"/>
        <v/>
      </c>
      <c r="K90" s="14" t="str">
        <f t="shared" si="127"/>
        <v/>
      </c>
      <c r="L90" s="54"/>
      <c r="M90" s="16" t="str">
        <f>IF('Hedging Dashboard'!AH90="","",'Hedging Dashboard'!AH90)</f>
        <v/>
      </c>
      <c r="O90" s="12" t="str">
        <f t="shared" si="91"/>
        <v/>
      </c>
      <c r="P90" s="13" t="str">
        <f t="shared" si="128"/>
        <v/>
      </c>
      <c r="Q90" s="45" t="str">
        <f t="shared" si="129"/>
        <v/>
      </c>
      <c r="R90" s="95" t="str">
        <f t="shared" si="130"/>
        <v/>
      </c>
      <c r="S90" s="95" t="str">
        <f t="shared" si="131"/>
        <v/>
      </c>
      <c r="T90" s="106" t="str">
        <f t="shared" si="132"/>
        <v/>
      </c>
      <c r="U90" s="95" t="str">
        <f>IF(M90="","",IF(B90="NB",U89,IF(T90="",SUM($T$5:$T90)+S90,SUM($T$5:$T90))))</f>
        <v/>
      </c>
      <c r="V90" s="107" t="str">
        <f t="shared" si="88"/>
        <v/>
      </c>
      <c r="W90" s="82" t="e">
        <f t="shared" si="101"/>
        <v>#VALUE!</v>
      </c>
      <c r="X90" s="84" t="str">
        <f t="shared" si="102"/>
        <v/>
      </c>
      <c r="Y90" s="9" t="str">
        <f t="shared" si="94"/>
        <v>B</v>
      </c>
      <c r="Z90" s="4" t="str">
        <f t="shared" si="95"/>
        <v>C</v>
      </c>
      <c r="AA90" s="4" t="str">
        <f t="shared" si="96"/>
        <v>B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03"/>
        <v/>
      </c>
      <c r="AF90" s="1" t="str">
        <f t="shared" si="104"/>
        <v/>
      </c>
      <c r="AG90" s="1" t="str">
        <f t="shared" si="105"/>
        <v/>
      </c>
      <c r="AH90" s="1" t="str">
        <f t="shared" si="106"/>
        <v/>
      </c>
      <c r="AI90" s="1" t="str">
        <f t="shared" si="107"/>
        <v/>
      </c>
      <c r="AJ90" s="1" t="str">
        <f t="shared" si="108"/>
        <v/>
      </c>
      <c r="AK90" s="1">
        <f t="shared" si="133"/>
        <v>0</v>
      </c>
      <c r="AL90" s="1">
        <f t="shared" si="134"/>
        <v>0</v>
      </c>
      <c r="AM90" s="1" t="str">
        <f t="shared" si="93"/>
        <v/>
      </c>
      <c r="AN90" s="1">
        <f t="shared" si="109"/>
        <v>0</v>
      </c>
      <c r="AO90" s="1" t="str">
        <f t="shared" si="141"/>
        <v/>
      </c>
      <c r="AP90" s="1" t="str">
        <f t="shared" si="110"/>
        <v>N</v>
      </c>
      <c r="AQ90" s="1" t="str">
        <f t="shared" si="111"/>
        <v>N</v>
      </c>
      <c r="AR90" s="1" t="str">
        <f t="shared" si="112"/>
        <v>N</v>
      </c>
      <c r="AS90" s="1" t="str">
        <f t="shared" si="113"/>
        <v/>
      </c>
      <c r="AT90" s="15" t="str">
        <f t="shared" si="114"/>
        <v/>
      </c>
      <c r="AU90" s="1" t="str">
        <f t="shared" si="115"/>
        <v/>
      </c>
      <c r="AV90" s="1" t="str">
        <f t="shared" si="116"/>
        <v/>
      </c>
      <c r="AW90" s="1" t="str">
        <f t="shared" si="117"/>
        <v/>
      </c>
      <c r="AX90" s="1" t="str">
        <f t="shared" si="118"/>
        <v/>
      </c>
      <c r="AY90" s="1" t="str">
        <f t="shared" si="119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4"/>
        <v>00000</v>
      </c>
      <c r="BD90" s="1" t="str">
        <f t="shared" si="85"/>
        <v>000000</v>
      </c>
      <c r="BE90" s="1" t="str">
        <f t="shared" si="86"/>
        <v>000000</v>
      </c>
      <c r="BF90" s="1" t="str">
        <f t="shared" si="87"/>
        <v>B</v>
      </c>
      <c r="BG90" s="1" t="str">
        <f t="shared" si="120"/>
        <v/>
      </c>
      <c r="BH90" s="1">
        <f t="shared" si="135"/>
        <v>0</v>
      </c>
      <c r="BI90" s="1" t="str">
        <f t="shared" si="121"/>
        <v/>
      </c>
      <c r="BJ90" s="1">
        <f t="shared" si="136"/>
        <v>0</v>
      </c>
      <c r="BK90" s="1" t="str">
        <f t="shared" si="122"/>
        <v/>
      </c>
      <c r="BL90" s="1">
        <f t="shared" si="137"/>
        <v>0</v>
      </c>
      <c r="BM90" s="1" t="str">
        <f t="shared" si="138"/>
        <v>0</v>
      </c>
      <c r="BN90" s="1" t="str">
        <f t="shared" si="139"/>
        <v>0</v>
      </c>
      <c r="BO90" s="1" t="str">
        <f t="shared" si="140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9"/>
        <v/>
      </c>
      <c r="C91" s="101" t="str">
        <f t="shared" si="89"/>
        <v/>
      </c>
      <c r="D91" s="96" t="str">
        <f t="shared" si="123"/>
        <v/>
      </c>
      <c r="E91" s="97" t="str">
        <f t="shared" si="124"/>
        <v/>
      </c>
      <c r="F91" s="8" t="str">
        <f t="shared" si="100"/>
        <v/>
      </c>
      <c r="H91" s="104" t="str">
        <f t="shared" si="90"/>
        <v/>
      </c>
      <c r="I91" s="96" t="str">
        <f t="shared" si="125"/>
        <v/>
      </c>
      <c r="J91" s="97" t="str">
        <f t="shared" si="126"/>
        <v/>
      </c>
      <c r="K91" s="8" t="str">
        <f t="shared" si="127"/>
        <v/>
      </c>
      <c r="L91" s="54"/>
      <c r="M91" s="17" t="str">
        <f>IF('Hedging Dashboard'!AH91="","",'Hedging Dashboard'!AH91)</f>
        <v/>
      </c>
      <c r="O91" s="9" t="str">
        <f t="shared" si="91"/>
        <v/>
      </c>
      <c r="P91" s="96" t="str">
        <f t="shared" si="128"/>
        <v/>
      </c>
      <c r="Q91" s="97" t="str">
        <f t="shared" si="129"/>
        <v/>
      </c>
      <c r="R91" s="4" t="str">
        <f t="shared" si="130"/>
        <v/>
      </c>
      <c r="S91" s="4" t="str">
        <f t="shared" si="131"/>
        <v/>
      </c>
      <c r="T91" s="130" t="str">
        <f t="shared" si="132"/>
        <v/>
      </c>
      <c r="U91" s="4" t="str">
        <f>IF(M91="","",IF(B91="NB",U90,IF(T91="",SUM($T$5:$T91)+S91,SUM($T$5:$T91))))</f>
        <v/>
      </c>
      <c r="V91" s="108" t="str">
        <f t="shared" si="88"/>
        <v/>
      </c>
      <c r="W91" s="82" t="e">
        <f t="shared" si="101"/>
        <v>#VALUE!</v>
      </c>
      <c r="X91" s="84" t="str">
        <f t="shared" si="102"/>
        <v/>
      </c>
      <c r="Y91" s="9" t="str">
        <f t="shared" si="94"/>
        <v>B</v>
      </c>
      <c r="Z91" s="4" t="str">
        <f t="shared" si="95"/>
        <v>C</v>
      </c>
      <c r="AA91" s="4" t="str">
        <f t="shared" si="96"/>
        <v>B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03"/>
        <v/>
      </c>
      <c r="AF91" s="1" t="str">
        <f t="shared" si="104"/>
        <v/>
      </c>
      <c r="AG91" s="1" t="str">
        <f t="shared" si="105"/>
        <v/>
      </c>
      <c r="AH91" s="1" t="str">
        <f t="shared" si="106"/>
        <v/>
      </c>
      <c r="AI91" s="1" t="str">
        <f t="shared" si="107"/>
        <v/>
      </c>
      <c r="AJ91" s="1" t="str">
        <f t="shared" si="108"/>
        <v/>
      </c>
      <c r="AK91" s="1">
        <f t="shared" si="133"/>
        <v>0</v>
      </c>
      <c r="AL91" s="1">
        <f t="shared" si="134"/>
        <v>0</v>
      </c>
      <c r="AM91" s="1" t="str">
        <f t="shared" si="93"/>
        <v/>
      </c>
      <c r="AN91" s="1">
        <f t="shared" si="109"/>
        <v>0</v>
      </c>
      <c r="AO91" s="1" t="str">
        <f t="shared" si="141"/>
        <v/>
      </c>
      <c r="AP91" s="1" t="str">
        <f t="shared" si="110"/>
        <v>N</v>
      </c>
      <c r="AQ91" s="1" t="str">
        <f t="shared" si="111"/>
        <v>N</v>
      </c>
      <c r="AR91" s="1" t="str">
        <f t="shared" si="112"/>
        <v>N</v>
      </c>
      <c r="AS91" s="1" t="str">
        <f t="shared" si="113"/>
        <v/>
      </c>
      <c r="AT91" s="15" t="str">
        <f t="shared" si="114"/>
        <v/>
      </c>
      <c r="AU91" s="1" t="str">
        <f t="shared" si="115"/>
        <v/>
      </c>
      <c r="AV91" s="1" t="str">
        <f t="shared" si="116"/>
        <v/>
      </c>
      <c r="AW91" s="1" t="str">
        <f t="shared" si="117"/>
        <v/>
      </c>
      <c r="AX91" s="1" t="str">
        <f t="shared" si="118"/>
        <v/>
      </c>
      <c r="AY91" s="1" t="str">
        <f t="shared" si="119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4"/>
        <v>00000</v>
      </c>
      <c r="BD91" s="1" t="str">
        <f t="shared" si="85"/>
        <v>000000</v>
      </c>
      <c r="BE91" s="1" t="str">
        <f t="shared" si="86"/>
        <v>000000</v>
      </c>
      <c r="BF91" s="1" t="str">
        <f t="shared" si="87"/>
        <v>B</v>
      </c>
      <c r="BG91" s="1" t="str">
        <f t="shared" si="120"/>
        <v/>
      </c>
      <c r="BH91" s="1">
        <f t="shared" si="135"/>
        <v>0</v>
      </c>
      <c r="BI91" s="1" t="str">
        <f t="shared" si="121"/>
        <v/>
      </c>
      <c r="BJ91" s="1">
        <f t="shared" si="136"/>
        <v>0</v>
      </c>
      <c r="BK91" s="1" t="str">
        <f t="shared" si="122"/>
        <v/>
      </c>
      <c r="BL91" s="1">
        <f t="shared" si="137"/>
        <v>0</v>
      </c>
      <c r="BM91" s="1" t="str">
        <f t="shared" si="138"/>
        <v>0</v>
      </c>
      <c r="BN91" s="1" t="str">
        <f t="shared" si="139"/>
        <v>0</v>
      </c>
      <c r="BO91" s="1" t="str">
        <f t="shared" si="140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9"/>
        <v/>
      </c>
      <c r="C92" s="101" t="str">
        <f t="shared" si="89"/>
        <v/>
      </c>
      <c r="D92" s="96" t="str">
        <f t="shared" si="123"/>
        <v/>
      </c>
      <c r="E92" s="97" t="str">
        <f t="shared" si="124"/>
        <v/>
      </c>
      <c r="F92" s="8" t="str">
        <f t="shared" si="100"/>
        <v/>
      </c>
      <c r="H92" s="104" t="str">
        <f t="shared" si="90"/>
        <v/>
      </c>
      <c r="I92" s="96" t="str">
        <f t="shared" si="125"/>
        <v/>
      </c>
      <c r="J92" s="97" t="str">
        <f t="shared" si="126"/>
        <v/>
      </c>
      <c r="K92" s="8" t="str">
        <f t="shared" si="127"/>
        <v/>
      </c>
      <c r="L92" s="54"/>
      <c r="M92" s="17" t="str">
        <f>IF('Hedging Dashboard'!AH92="","",'Hedging Dashboard'!AH92)</f>
        <v/>
      </c>
      <c r="O92" s="9" t="str">
        <f t="shared" si="91"/>
        <v/>
      </c>
      <c r="P92" s="96" t="str">
        <f t="shared" si="128"/>
        <v/>
      </c>
      <c r="Q92" s="97" t="str">
        <f t="shared" si="129"/>
        <v/>
      </c>
      <c r="R92" s="4" t="str">
        <f t="shared" si="130"/>
        <v/>
      </c>
      <c r="S92" s="4" t="str">
        <f t="shared" si="131"/>
        <v/>
      </c>
      <c r="T92" s="130" t="str">
        <f t="shared" si="132"/>
        <v/>
      </c>
      <c r="U92" s="4" t="str">
        <f>IF(M92="","",IF(B92="NB",U91,IF(T92="",SUM($T$5:$T92)+S92,SUM($T$5:$T92))))</f>
        <v/>
      </c>
      <c r="V92" s="108" t="str">
        <f t="shared" si="88"/>
        <v/>
      </c>
      <c r="W92" s="82" t="e">
        <f t="shared" si="101"/>
        <v>#VALUE!</v>
      </c>
      <c r="X92" s="84" t="str">
        <f t="shared" si="102"/>
        <v/>
      </c>
      <c r="Y92" s="9" t="str">
        <f t="shared" si="94"/>
        <v>B</v>
      </c>
      <c r="Z92" s="4" t="str">
        <f t="shared" si="95"/>
        <v>C</v>
      </c>
      <c r="AA92" s="4" t="str">
        <f t="shared" si="96"/>
        <v>B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03"/>
        <v/>
      </c>
      <c r="AF92" s="1" t="str">
        <f t="shared" si="104"/>
        <v/>
      </c>
      <c r="AG92" s="1" t="str">
        <f t="shared" si="105"/>
        <v/>
      </c>
      <c r="AH92" s="1" t="str">
        <f t="shared" si="106"/>
        <v/>
      </c>
      <c r="AI92" s="1" t="str">
        <f t="shared" si="107"/>
        <v/>
      </c>
      <c r="AJ92" s="1" t="str">
        <f t="shared" si="108"/>
        <v/>
      </c>
      <c r="AK92" s="1">
        <f t="shared" si="133"/>
        <v>0</v>
      </c>
      <c r="AL92" s="1">
        <f t="shared" si="134"/>
        <v>0</v>
      </c>
      <c r="AM92" s="1" t="str">
        <f t="shared" si="93"/>
        <v/>
      </c>
      <c r="AN92" s="1">
        <f t="shared" si="109"/>
        <v>0</v>
      </c>
      <c r="AO92" s="1" t="str">
        <f t="shared" si="141"/>
        <v/>
      </c>
      <c r="AP92" s="1" t="str">
        <f t="shared" si="110"/>
        <v>N</v>
      </c>
      <c r="AQ92" s="1" t="str">
        <f t="shared" si="111"/>
        <v>N</v>
      </c>
      <c r="AR92" s="1" t="str">
        <f t="shared" si="112"/>
        <v>N</v>
      </c>
      <c r="AS92" s="1" t="str">
        <f t="shared" si="113"/>
        <v/>
      </c>
      <c r="AT92" s="15" t="str">
        <f t="shared" si="114"/>
        <v/>
      </c>
      <c r="AU92" s="1" t="str">
        <f t="shared" si="115"/>
        <v/>
      </c>
      <c r="AV92" s="1" t="str">
        <f t="shared" si="116"/>
        <v/>
      </c>
      <c r="AW92" s="1" t="str">
        <f t="shared" si="117"/>
        <v/>
      </c>
      <c r="AX92" s="1" t="str">
        <f t="shared" si="118"/>
        <v/>
      </c>
      <c r="AY92" s="1" t="str">
        <f t="shared" si="119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4"/>
        <v>00000</v>
      </c>
      <c r="BD92" s="1" t="str">
        <f t="shared" si="85"/>
        <v>000000</v>
      </c>
      <c r="BE92" s="1" t="str">
        <f t="shared" si="86"/>
        <v>000000</v>
      </c>
      <c r="BF92" s="1" t="str">
        <f t="shared" si="87"/>
        <v>B</v>
      </c>
      <c r="BG92" s="1" t="str">
        <f t="shared" si="120"/>
        <v/>
      </c>
      <c r="BH92" s="1">
        <f t="shared" si="135"/>
        <v>0</v>
      </c>
      <c r="BI92" s="1" t="str">
        <f t="shared" si="121"/>
        <v/>
      </c>
      <c r="BJ92" s="1">
        <f t="shared" si="136"/>
        <v>0</v>
      </c>
      <c r="BK92" s="1" t="str">
        <f t="shared" si="122"/>
        <v/>
      </c>
      <c r="BL92" s="1">
        <f t="shared" si="137"/>
        <v>0</v>
      </c>
      <c r="BM92" s="1" t="str">
        <f t="shared" si="138"/>
        <v>0</v>
      </c>
      <c r="BN92" s="1" t="str">
        <f t="shared" si="139"/>
        <v>0</v>
      </c>
      <c r="BO92" s="1" t="str">
        <f t="shared" si="140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9"/>
        <v/>
      </c>
      <c r="C93" s="101" t="str">
        <f t="shared" si="89"/>
        <v/>
      </c>
      <c r="D93" s="96" t="str">
        <f t="shared" si="123"/>
        <v/>
      </c>
      <c r="E93" s="97" t="str">
        <f t="shared" si="124"/>
        <v/>
      </c>
      <c r="F93" s="8" t="str">
        <f t="shared" si="100"/>
        <v/>
      </c>
      <c r="H93" s="104" t="str">
        <f t="shared" si="90"/>
        <v/>
      </c>
      <c r="I93" s="96" t="str">
        <f t="shared" si="125"/>
        <v/>
      </c>
      <c r="J93" s="97" t="str">
        <f t="shared" si="126"/>
        <v/>
      </c>
      <c r="K93" s="8" t="str">
        <f t="shared" si="127"/>
        <v/>
      </c>
      <c r="L93" s="54"/>
      <c r="M93" s="17" t="str">
        <f>IF('Hedging Dashboard'!AH93="","",'Hedging Dashboard'!AH93)</f>
        <v/>
      </c>
      <c r="O93" s="9" t="str">
        <f t="shared" si="91"/>
        <v/>
      </c>
      <c r="P93" s="96" t="str">
        <f t="shared" si="128"/>
        <v/>
      </c>
      <c r="Q93" s="97" t="str">
        <f t="shared" si="129"/>
        <v/>
      </c>
      <c r="R93" s="4" t="str">
        <f t="shared" si="130"/>
        <v/>
      </c>
      <c r="S93" s="4" t="str">
        <f t="shared" si="131"/>
        <v/>
      </c>
      <c r="T93" s="130" t="str">
        <f t="shared" si="132"/>
        <v/>
      </c>
      <c r="U93" s="4" t="str">
        <f>IF(M93="","",IF(B93="NB",U92,IF(T93="",SUM($T$5:$T93)+S93,SUM($T$5:$T93))))</f>
        <v/>
      </c>
      <c r="V93" s="108" t="str">
        <f t="shared" si="88"/>
        <v/>
      </c>
      <c r="W93" s="82" t="e">
        <f t="shared" si="101"/>
        <v>#VALUE!</v>
      </c>
      <c r="X93" s="84" t="str">
        <f t="shared" si="102"/>
        <v/>
      </c>
      <c r="Y93" s="9" t="str">
        <f t="shared" si="94"/>
        <v>B</v>
      </c>
      <c r="Z93" s="4" t="str">
        <f t="shared" si="95"/>
        <v>C</v>
      </c>
      <c r="AA93" s="4" t="str">
        <f t="shared" si="96"/>
        <v>B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03"/>
        <v/>
      </c>
      <c r="AF93" s="1" t="str">
        <f t="shared" si="104"/>
        <v/>
      </c>
      <c r="AG93" s="1" t="str">
        <f t="shared" si="105"/>
        <v/>
      </c>
      <c r="AH93" s="1" t="str">
        <f t="shared" si="106"/>
        <v/>
      </c>
      <c r="AI93" s="1" t="str">
        <f t="shared" si="107"/>
        <v/>
      </c>
      <c r="AJ93" s="1" t="str">
        <f t="shared" si="108"/>
        <v/>
      </c>
      <c r="AK93" s="1">
        <f t="shared" si="133"/>
        <v>0</v>
      </c>
      <c r="AL93" s="1">
        <f t="shared" si="134"/>
        <v>0</v>
      </c>
      <c r="AM93" s="1" t="str">
        <f t="shared" si="93"/>
        <v/>
      </c>
      <c r="AN93" s="1">
        <f t="shared" si="109"/>
        <v>0</v>
      </c>
      <c r="AO93" s="1" t="str">
        <f t="shared" si="141"/>
        <v/>
      </c>
      <c r="AP93" s="1" t="str">
        <f t="shared" si="110"/>
        <v>N</v>
      </c>
      <c r="AQ93" s="1" t="str">
        <f t="shared" si="111"/>
        <v>N</v>
      </c>
      <c r="AR93" s="1" t="str">
        <f t="shared" si="112"/>
        <v>N</v>
      </c>
      <c r="AS93" s="1" t="str">
        <f t="shared" si="113"/>
        <v/>
      </c>
      <c r="AT93" s="15" t="str">
        <f t="shared" si="114"/>
        <v/>
      </c>
      <c r="AU93" s="1" t="str">
        <f t="shared" si="115"/>
        <v/>
      </c>
      <c r="AV93" s="1" t="str">
        <f t="shared" si="116"/>
        <v/>
      </c>
      <c r="AW93" s="1" t="str">
        <f t="shared" si="117"/>
        <v/>
      </c>
      <c r="AX93" s="1" t="str">
        <f t="shared" si="118"/>
        <v/>
      </c>
      <c r="AY93" s="1" t="str">
        <f t="shared" si="119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4"/>
        <v>00000</v>
      </c>
      <c r="BD93" s="1" t="str">
        <f t="shared" si="85"/>
        <v>000000</v>
      </c>
      <c r="BE93" s="1" t="str">
        <f t="shared" si="86"/>
        <v>000000</v>
      </c>
      <c r="BF93" s="1" t="str">
        <f t="shared" si="87"/>
        <v>B</v>
      </c>
      <c r="BG93" s="1" t="str">
        <f t="shared" si="120"/>
        <v/>
      </c>
      <c r="BH93" s="1">
        <f t="shared" si="135"/>
        <v>0</v>
      </c>
      <c r="BI93" s="1" t="str">
        <f t="shared" si="121"/>
        <v/>
      </c>
      <c r="BJ93" s="1">
        <f t="shared" si="136"/>
        <v>0</v>
      </c>
      <c r="BK93" s="1" t="str">
        <f t="shared" si="122"/>
        <v/>
      </c>
      <c r="BL93" s="1">
        <f t="shared" si="137"/>
        <v>0</v>
      </c>
      <c r="BM93" s="1" t="str">
        <f t="shared" si="138"/>
        <v>0</v>
      </c>
      <c r="BN93" s="1" t="str">
        <f t="shared" si="139"/>
        <v>0</v>
      </c>
      <c r="BO93" s="1" t="str">
        <f t="shared" si="140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9"/>
        <v/>
      </c>
      <c r="C94" s="102" t="str">
        <f t="shared" si="89"/>
        <v/>
      </c>
      <c r="D94" s="98" t="str">
        <f t="shared" si="123"/>
        <v/>
      </c>
      <c r="E94" s="99" t="str">
        <f t="shared" si="124"/>
        <v/>
      </c>
      <c r="F94" s="10" t="str">
        <f t="shared" si="100"/>
        <v/>
      </c>
      <c r="H94" s="105" t="str">
        <f t="shared" si="90"/>
        <v/>
      </c>
      <c r="I94" s="98" t="str">
        <f t="shared" si="125"/>
        <v/>
      </c>
      <c r="J94" s="99" t="str">
        <f t="shared" si="126"/>
        <v/>
      </c>
      <c r="K94" s="10" t="str">
        <f t="shared" si="127"/>
        <v/>
      </c>
      <c r="L94" s="54"/>
      <c r="M94" s="18" t="str">
        <f>IF('Hedging Dashboard'!AH94="","",'Hedging Dashboard'!AH94)</f>
        <v/>
      </c>
      <c r="O94" s="85" t="str">
        <f t="shared" si="91"/>
        <v/>
      </c>
      <c r="P94" s="98" t="str">
        <f t="shared" si="128"/>
        <v/>
      </c>
      <c r="Q94" s="99" t="str">
        <f t="shared" si="129"/>
        <v/>
      </c>
      <c r="R94" s="5" t="str">
        <f t="shared" si="130"/>
        <v/>
      </c>
      <c r="S94" s="5" t="str">
        <f t="shared" si="131"/>
        <v/>
      </c>
      <c r="T94" s="131" t="str">
        <f t="shared" si="132"/>
        <v/>
      </c>
      <c r="U94" s="5" t="str">
        <f>IF(M94="","",IF(B94="NB",U93,IF(T94="",SUM($T$5:$T94)+S94,SUM($T$5:$T94))))</f>
        <v/>
      </c>
      <c r="V94" s="109" t="str">
        <f t="shared" si="88"/>
        <v/>
      </c>
      <c r="W94" s="82" t="e">
        <f t="shared" si="101"/>
        <v>#VALUE!</v>
      </c>
      <c r="X94" s="84" t="str">
        <f t="shared" si="102"/>
        <v/>
      </c>
      <c r="Y94" s="9" t="str">
        <f t="shared" si="94"/>
        <v>B</v>
      </c>
      <c r="Z94" s="4" t="str">
        <f t="shared" si="95"/>
        <v>C</v>
      </c>
      <c r="AA94" s="4" t="str">
        <f t="shared" si="96"/>
        <v>B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03"/>
        <v/>
      </c>
      <c r="AF94" s="1" t="str">
        <f t="shared" si="104"/>
        <v/>
      </c>
      <c r="AG94" s="1" t="str">
        <f t="shared" si="105"/>
        <v/>
      </c>
      <c r="AH94" s="1" t="str">
        <f t="shared" si="106"/>
        <v/>
      </c>
      <c r="AI94" s="1" t="str">
        <f t="shared" si="107"/>
        <v/>
      </c>
      <c r="AJ94" s="1" t="str">
        <f t="shared" si="108"/>
        <v/>
      </c>
      <c r="AK94" s="1">
        <f t="shared" si="133"/>
        <v>0</v>
      </c>
      <c r="AL94" s="1">
        <f t="shared" si="134"/>
        <v>0</v>
      </c>
      <c r="AM94" s="1" t="str">
        <f t="shared" si="93"/>
        <v/>
      </c>
      <c r="AN94" s="1">
        <f t="shared" si="109"/>
        <v>0</v>
      </c>
      <c r="AO94" s="1" t="str">
        <f t="shared" si="141"/>
        <v/>
      </c>
      <c r="AP94" s="1" t="str">
        <f t="shared" si="110"/>
        <v>N</v>
      </c>
      <c r="AQ94" s="1" t="str">
        <f t="shared" si="111"/>
        <v>N</v>
      </c>
      <c r="AR94" s="1" t="str">
        <f t="shared" si="112"/>
        <v>N</v>
      </c>
      <c r="AS94" s="1" t="str">
        <f t="shared" si="113"/>
        <v/>
      </c>
      <c r="AT94" s="15" t="str">
        <f t="shared" si="114"/>
        <v/>
      </c>
      <c r="AU94" s="1" t="str">
        <f t="shared" si="115"/>
        <v/>
      </c>
      <c r="AV94" s="1" t="str">
        <f t="shared" si="116"/>
        <v/>
      </c>
      <c r="AW94" s="1" t="str">
        <f t="shared" si="117"/>
        <v/>
      </c>
      <c r="AX94" s="1" t="str">
        <f t="shared" si="118"/>
        <v/>
      </c>
      <c r="AY94" s="1" t="str">
        <f t="shared" si="119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4"/>
        <v>00000</v>
      </c>
      <c r="BD94" s="1" t="str">
        <f t="shared" si="85"/>
        <v>000000</v>
      </c>
      <c r="BE94" s="1" t="str">
        <f t="shared" si="86"/>
        <v>000000</v>
      </c>
      <c r="BF94" s="1" t="str">
        <f t="shared" si="87"/>
        <v>B</v>
      </c>
      <c r="BG94" s="1" t="str">
        <f t="shared" si="120"/>
        <v/>
      </c>
      <c r="BH94" s="1">
        <f t="shared" si="135"/>
        <v>0</v>
      </c>
      <c r="BI94" s="1" t="str">
        <f t="shared" si="121"/>
        <v/>
      </c>
      <c r="BJ94" s="1">
        <f t="shared" si="136"/>
        <v>0</v>
      </c>
      <c r="BK94" s="1" t="str">
        <f t="shared" si="122"/>
        <v/>
      </c>
      <c r="BL94" s="1">
        <f t="shared" si="137"/>
        <v>0</v>
      </c>
      <c r="BM94" s="1" t="str">
        <f t="shared" si="138"/>
        <v>0</v>
      </c>
      <c r="BN94" s="1" t="str">
        <f t="shared" si="139"/>
        <v>0</v>
      </c>
      <c r="BO94" s="1" t="str">
        <f t="shared" si="140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9"/>
        <v/>
      </c>
      <c r="C95" s="100" t="str">
        <f t="shared" si="89"/>
        <v/>
      </c>
      <c r="D95" s="13" t="str">
        <f t="shared" si="123"/>
        <v/>
      </c>
      <c r="E95" s="45" t="str">
        <f t="shared" si="124"/>
        <v/>
      </c>
      <c r="F95" s="14" t="str">
        <f t="shared" si="100"/>
        <v/>
      </c>
      <c r="H95" s="103" t="str">
        <f t="shared" si="90"/>
        <v/>
      </c>
      <c r="I95" s="13" t="str">
        <f t="shared" si="125"/>
        <v/>
      </c>
      <c r="J95" s="45" t="str">
        <f t="shared" si="126"/>
        <v/>
      </c>
      <c r="K95" s="14" t="str">
        <f t="shared" si="127"/>
        <v/>
      </c>
      <c r="L95" s="54"/>
      <c r="M95" s="16" t="str">
        <f>IF('Hedging Dashboard'!AH95="","",'Hedging Dashboard'!AH95)</f>
        <v/>
      </c>
      <c r="O95" s="12" t="str">
        <f t="shared" si="91"/>
        <v/>
      </c>
      <c r="P95" s="13" t="str">
        <f t="shared" si="128"/>
        <v/>
      </c>
      <c r="Q95" s="45" t="str">
        <f t="shared" si="129"/>
        <v/>
      </c>
      <c r="R95" s="95" t="str">
        <f t="shared" si="130"/>
        <v/>
      </c>
      <c r="S95" s="95" t="str">
        <f t="shared" si="131"/>
        <v/>
      </c>
      <c r="T95" s="106" t="str">
        <f t="shared" si="132"/>
        <v/>
      </c>
      <c r="U95" s="95" t="str">
        <f>IF(M95="","",IF(B95="NB",U94,IF(T95="",SUM($T$5:$T95)+S95,SUM($T$5:$T95))))</f>
        <v/>
      </c>
      <c r="V95" s="107" t="str">
        <f t="shared" si="88"/>
        <v/>
      </c>
      <c r="W95" s="82" t="e">
        <f t="shared" si="101"/>
        <v>#VALUE!</v>
      </c>
      <c r="X95" s="84" t="str">
        <f t="shared" si="102"/>
        <v/>
      </c>
      <c r="Y95" s="9" t="str">
        <f t="shared" si="94"/>
        <v>B</v>
      </c>
      <c r="Z95" s="4" t="str">
        <f t="shared" si="95"/>
        <v>C</v>
      </c>
      <c r="AA95" s="4" t="str">
        <f t="shared" si="96"/>
        <v>B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03"/>
        <v/>
      </c>
      <c r="AF95" s="1" t="str">
        <f t="shared" si="104"/>
        <v/>
      </c>
      <c r="AG95" s="1" t="str">
        <f t="shared" si="105"/>
        <v/>
      </c>
      <c r="AH95" s="1" t="str">
        <f t="shared" si="106"/>
        <v/>
      </c>
      <c r="AI95" s="1" t="str">
        <f t="shared" si="107"/>
        <v/>
      </c>
      <c r="AJ95" s="1" t="str">
        <f t="shared" si="108"/>
        <v/>
      </c>
      <c r="AK95" s="1">
        <f t="shared" si="133"/>
        <v>0</v>
      </c>
      <c r="AL95" s="1">
        <f t="shared" si="134"/>
        <v>0</v>
      </c>
      <c r="AM95" s="1" t="str">
        <f t="shared" si="93"/>
        <v/>
      </c>
      <c r="AN95" s="1">
        <f t="shared" si="109"/>
        <v>0</v>
      </c>
      <c r="AO95" s="1" t="str">
        <f t="shared" si="141"/>
        <v/>
      </c>
      <c r="AP95" s="1" t="str">
        <f t="shared" si="110"/>
        <v>N</v>
      </c>
      <c r="AQ95" s="1" t="str">
        <f t="shared" si="111"/>
        <v>N</v>
      </c>
      <c r="AR95" s="1" t="str">
        <f t="shared" si="112"/>
        <v>N</v>
      </c>
      <c r="AS95" s="1" t="str">
        <f t="shared" si="113"/>
        <v/>
      </c>
      <c r="AT95" s="15" t="str">
        <f t="shared" si="114"/>
        <v/>
      </c>
      <c r="AU95" s="1" t="str">
        <f t="shared" si="115"/>
        <v/>
      </c>
      <c r="AV95" s="1" t="str">
        <f t="shared" si="116"/>
        <v/>
      </c>
      <c r="AW95" s="1" t="str">
        <f t="shared" si="117"/>
        <v/>
      </c>
      <c r="AX95" s="1" t="str">
        <f t="shared" si="118"/>
        <v/>
      </c>
      <c r="AY95" s="1" t="str">
        <f t="shared" si="119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4"/>
        <v>00000</v>
      </c>
      <c r="BD95" s="1" t="str">
        <f t="shared" si="85"/>
        <v>000000</v>
      </c>
      <c r="BE95" s="1" t="str">
        <f t="shared" si="86"/>
        <v>000000</v>
      </c>
      <c r="BF95" s="1" t="str">
        <f t="shared" si="87"/>
        <v>B</v>
      </c>
      <c r="BG95" s="1" t="str">
        <f t="shared" si="120"/>
        <v/>
      </c>
      <c r="BH95" s="1">
        <f t="shared" si="135"/>
        <v>0</v>
      </c>
      <c r="BI95" s="1" t="str">
        <f t="shared" si="121"/>
        <v/>
      </c>
      <c r="BJ95" s="1">
        <f t="shared" si="136"/>
        <v>0</v>
      </c>
      <c r="BK95" s="1" t="str">
        <f t="shared" si="122"/>
        <v/>
      </c>
      <c r="BL95" s="1">
        <f t="shared" si="137"/>
        <v>0</v>
      </c>
      <c r="BM95" s="1" t="str">
        <f t="shared" si="138"/>
        <v>0</v>
      </c>
      <c r="BN95" s="1" t="str">
        <f t="shared" si="139"/>
        <v>0</v>
      </c>
      <c r="BO95" s="1" t="str">
        <f t="shared" si="140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9"/>
        <v/>
      </c>
      <c r="C96" s="101" t="str">
        <f t="shared" si="89"/>
        <v/>
      </c>
      <c r="D96" s="96" t="str">
        <f t="shared" si="123"/>
        <v/>
      </c>
      <c r="E96" s="97" t="str">
        <f t="shared" si="124"/>
        <v/>
      </c>
      <c r="F96" s="8" t="str">
        <f t="shared" si="100"/>
        <v/>
      </c>
      <c r="H96" s="104" t="str">
        <f t="shared" si="90"/>
        <v/>
      </c>
      <c r="I96" s="96" t="str">
        <f t="shared" si="125"/>
        <v/>
      </c>
      <c r="J96" s="97" t="str">
        <f t="shared" si="126"/>
        <v/>
      </c>
      <c r="K96" s="8" t="str">
        <f t="shared" si="127"/>
        <v/>
      </c>
      <c r="L96" s="54"/>
      <c r="M96" s="17" t="str">
        <f>IF('Hedging Dashboard'!AH96="","",'Hedging Dashboard'!AH96)</f>
        <v/>
      </c>
      <c r="O96" s="9" t="str">
        <f t="shared" si="91"/>
        <v/>
      </c>
      <c r="P96" s="96" t="str">
        <f t="shared" si="128"/>
        <v/>
      </c>
      <c r="Q96" s="97" t="str">
        <f t="shared" si="129"/>
        <v/>
      </c>
      <c r="R96" s="4" t="str">
        <f t="shared" si="130"/>
        <v/>
      </c>
      <c r="S96" s="4" t="str">
        <f t="shared" si="131"/>
        <v/>
      </c>
      <c r="T96" s="130" t="str">
        <f t="shared" si="132"/>
        <v/>
      </c>
      <c r="U96" s="4" t="str">
        <f>IF(M96="","",IF(B96="NB",U95,IF(T96="",SUM($T$5:$T96)+S96,SUM($T$5:$T96))))</f>
        <v/>
      </c>
      <c r="V96" s="108" t="str">
        <f t="shared" si="88"/>
        <v/>
      </c>
      <c r="W96" s="82" t="e">
        <f t="shared" si="101"/>
        <v>#VALUE!</v>
      </c>
      <c r="X96" s="84" t="str">
        <f t="shared" si="102"/>
        <v/>
      </c>
      <c r="Y96" s="9" t="str">
        <f t="shared" si="94"/>
        <v>B</v>
      </c>
      <c r="Z96" s="4" t="str">
        <f t="shared" si="95"/>
        <v>C</v>
      </c>
      <c r="AA96" s="4" t="str">
        <f t="shared" si="96"/>
        <v>B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03"/>
        <v/>
      </c>
      <c r="AF96" s="1" t="str">
        <f t="shared" si="104"/>
        <v/>
      </c>
      <c r="AG96" s="1" t="str">
        <f t="shared" si="105"/>
        <v/>
      </c>
      <c r="AH96" s="1" t="str">
        <f t="shared" si="106"/>
        <v/>
      </c>
      <c r="AI96" s="1" t="str">
        <f t="shared" si="107"/>
        <v/>
      </c>
      <c r="AJ96" s="1" t="str">
        <f t="shared" si="108"/>
        <v/>
      </c>
      <c r="AK96" s="1">
        <f t="shared" si="133"/>
        <v>0</v>
      </c>
      <c r="AL96" s="1">
        <f t="shared" si="134"/>
        <v>0</v>
      </c>
      <c r="AM96" s="1" t="str">
        <f t="shared" si="93"/>
        <v/>
      </c>
      <c r="AN96" s="1">
        <f t="shared" si="109"/>
        <v>0</v>
      </c>
      <c r="AO96" s="1" t="str">
        <f t="shared" si="141"/>
        <v/>
      </c>
      <c r="AP96" s="1" t="str">
        <f t="shared" si="110"/>
        <v>N</v>
      </c>
      <c r="AQ96" s="1" t="str">
        <f t="shared" si="111"/>
        <v>N</v>
      </c>
      <c r="AR96" s="1" t="str">
        <f t="shared" si="112"/>
        <v>N</v>
      </c>
      <c r="AS96" s="1" t="str">
        <f t="shared" si="113"/>
        <v/>
      </c>
      <c r="AT96" s="15" t="str">
        <f t="shared" si="114"/>
        <v/>
      </c>
      <c r="AU96" s="1" t="str">
        <f t="shared" si="115"/>
        <v/>
      </c>
      <c r="AV96" s="1" t="str">
        <f t="shared" si="116"/>
        <v/>
      </c>
      <c r="AW96" s="1" t="str">
        <f t="shared" si="117"/>
        <v/>
      </c>
      <c r="AX96" s="1" t="str">
        <f t="shared" si="118"/>
        <v/>
      </c>
      <c r="AY96" s="1" t="str">
        <f t="shared" si="119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4"/>
        <v>00000</v>
      </c>
      <c r="BD96" s="1" t="str">
        <f t="shared" si="85"/>
        <v>000000</v>
      </c>
      <c r="BE96" s="1" t="str">
        <f t="shared" si="86"/>
        <v>000000</v>
      </c>
      <c r="BF96" s="1" t="str">
        <f t="shared" si="87"/>
        <v>B</v>
      </c>
      <c r="BG96" s="1" t="str">
        <f t="shared" si="120"/>
        <v/>
      </c>
      <c r="BH96" s="1">
        <f t="shared" si="135"/>
        <v>0</v>
      </c>
      <c r="BI96" s="1" t="str">
        <f t="shared" si="121"/>
        <v/>
      </c>
      <c r="BJ96" s="1">
        <f t="shared" si="136"/>
        <v>0</v>
      </c>
      <c r="BK96" s="1" t="str">
        <f t="shared" si="122"/>
        <v/>
      </c>
      <c r="BL96" s="1">
        <f t="shared" si="137"/>
        <v>0</v>
      </c>
      <c r="BM96" s="1" t="str">
        <f t="shared" si="138"/>
        <v>0</v>
      </c>
      <c r="BN96" s="1" t="str">
        <f t="shared" si="139"/>
        <v>0</v>
      </c>
      <c r="BO96" s="1" t="str">
        <f t="shared" si="140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9"/>
        <v/>
      </c>
      <c r="C97" s="101" t="str">
        <f t="shared" si="89"/>
        <v/>
      </c>
      <c r="D97" s="96" t="str">
        <f t="shared" si="123"/>
        <v/>
      </c>
      <c r="E97" s="97" t="str">
        <f t="shared" si="124"/>
        <v/>
      </c>
      <c r="F97" s="8" t="str">
        <f t="shared" si="100"/>
        <v/>
      </c>
      <c r="H97" s="104" t="str">
        <f t="shared" si="90"/>
        <v/>
      </c>
      <c r="I97" s="96" t="str">
        <f t="shared" si="125"/>
        <v/>
      </c>
      <c r="J97" s="97" t="str">
        <f t="shared" si="126"/>
        <v/>
      </c>
      <c r="K97" s="8" t="str">
        <f t="shared" si="127"/>
        <v/>
      </c>
      <c r="L97" s="54"/>
      <c r="M97" s="17" t="str">
        <f>IF('Hedging Dashboard'!AH97="","",'Hedging Dashboard'!AH97)</f>
        <v/>
      </c>
      <c r="O97" s="9" t="str">
        <f t="shared" si="91"/>
        <v/>
      </c>
      <c r="P97" s="96" t="str">
        <f t="shared" si="128"/>
        <v/>
      </c>
      <c r="Q97" s="97" t="str">
        <f t="shared" si="129"/>
        <v/>
      </c>
      <c r="R97" s="4" t="str">
        <f t="shared" si="130"/>
        <v/>
      </c>
      <c r="S97" s="4" t="str">
        <f t="shared" si="131"/>
        <v/>
      </c>
      <c r="T97" s="130" t="str">
        <f t="shared" si="132"/>
        <v/>
      </c>
      <c r="U97" s="4" t="str">
        <f>IF(M97="","",IF(B97="NB",U96,IF(T97="",SUM($T$5:$T97)+S97,SUM($T$5:$T97))))</f>
        <v/>
      </c>
      <c r="V97" s="108" t="str">
        <f t="shared" si="88"/>
        <v/>
      </c>
      <c r="W97" s="82" t="e">
        <f t="shared" si="101"/>
        <v>#VALUE!</v>
      </c>
      <c r="X97" s="84" t="str">
        <f t="shared" si="102"/>
        <v/>
      </c>
      <c r="Y97" s="9" t="str">
        <f t="shared" si="94"/>
        <v>B</v>
      </c>
      <c r="Z97" s="4" t="str">
        <f t="shared" si="95"/>
        <v>C</v>
      </c>
      <c r="AA97" s="4" t="str">
        <f t="shared" si="96"/>
        <v>B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03"/>
        <v/>
      </c>
      <c r="AF97" s="1" t="str">
        <f t="shared" si="104"/>
        <v/>
      </c>
      <c r="AG97" s="1" t="str">
        <f t="shared" si="105"/>
        <v/>
      </c>
      <c r="AH97" s="1" t="str">
        <f t="shared" si="106"/>
        <v/>
      </c>
      <c r="AI97" s="1" t="str">
        <f t="shared" si="107"/>
        <v/>
      </c>
      <c r="AJ97" s="1" t="str">
        <f t="shared" si="108"/>
        <v/>
      </c>
      <c r="AK97" s="1">
        <f t="shared" si="133"/>
        <v>0</v>
      </c>
      <c r="AL97" s="1">
        <f t="shared" si="134"/>
        <v>0</v>
      </c>
      <c r="AM97" s="1" t="str">
        <f t="shared" si="93"/>
        <v/>
      </c>
      <c r="AN97" s="1">
        <f t="shared" si="109"/>
        <v>0</v>
      </c>
      <c r="AO97" s="1" t="str">
        <f t="shared" si="141"/>
        <v/>
      </c>
      <c r="AP97" s="1" t="str">
        <f t="shared" si="110"/>
        <v>N</v>
      </c>
      <c r="AQ97" s="1" t="str">
        <f t="shared" si="111"/>
        <v>N</v>
      </c>
      <c r="AR97" s="1" t="str">
        <f t="shared" si="112"/>
        <v>N</v>
      </c>
      <c r="AS97" s="1" t="str">
        <f t="shared" si="113"/>
        <v/>
      </c>
      <c r="AT97" s="15" t="str">
        <f t="shared" si="114"/>
        <v/>
      </c>
      <c r="AU97" s="1" t="str">
        <f t="shared" si="115"/>
        <v/>
      </c>
      <c r="AV97" s="1" t="str">
        <f t="shared" si="116"/>
        <v/>
      </c>
      <c r="AW97" s="1" t="str">
        <f t="shared" si="117"/>
        <v/>
      </c>
      <c r="AX97" s="1" t="str">
        <f t="shared" si="118"/>
        <v/>
      </c>
      <c r="AY97" s="1" t="str">
        <f t="shared" si="119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4"/>
        <v>00000</v>
      </c>
      <c r="BD97" s="1" t="str">
        <f t="shared" si="85"/>
        <v>000000</v>
      </c>
      <c r="BE97" s="1" t="str">
        <f t="shared" si="86"/>
        <v>000000</v>
      </c>
      <c r="BF97" s="1" t="str">
        <f t="shared" si="87"/>
        <v>B</v>
      </c>
      <c r="BG97" s="1" t="str">
        <f t="shared" si="120"/>
        <v/>
      </c>
      <c r="BH97" s="1">
        <f t="shared" si="135"/>
        <v>0</v>
      </c>
      <c r="BI97" s="1" t="str">
        <f t="shared" si="121"/>
        <v/>
      </c>
      <c r="BJ97" s="1">
        <f t="shared" si="136"/>
        <v>0</v>
      </c>
      <c r="BK97" s="1" t="str">
        <f t="shared" si="122"/>
        <v/>
      </c>
      <c r="BL97" s="1">
        <f t="shared" si="137"/>
        <v>0</v>
      </c>
      <c r="BM97" s="1" t="str">
        <f t="shared" si="138"/>
        <v>0</v>
      </c>
      <c r="BN97" s="1" t="str">
        <f t="shared" si="139"/>
        <v>0</v>
      </c>
      <c r="BO97" s="1" t="str">
        <f t="shared" si="140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9"/>
        <v/>
      </c>
      <c r="C98" s="101" t="str">
        <f t="shared" si="89"/>
        <v/>
      </c>
      <c r="D98" s="96" t="str">
        <f t="shared" si="123"/>
        <v/>
      </c>
      <c r="E98" s="97" t="str">
        <f t="shared" si="124"/>
        <v/>
      </c>
      <c r="F98" s="8" t="str">
        <f t="shared" si="100"/>
        <v/>
      </c>
      <c r="H98" s="104" t="str">
        <f t="shared" si="90"/>
        <v/>
      </c>
      <c r="I98" s="96" t="str">
        <f t="shared" si="125"/>
        <v/>
      </c>
      <c r="J98" s="97" t="str">
        <f t="shared" si="126"/>
        <v/>
      </c>
      <c r="K98" s="8" t="str">
        <f t="shared" si="127"/>
        <v/>
      </c>
      <c r="L98" s="54"/>
      <c r="M98" s="17" t="str">
        <f>IF('Hedging Dashboard'!AH98="","",'Hedging Dashboard'!AH98)</f>
        <v/>
      </c>
      <c r="O98" s="9" t="str">
        <f t="shared" si="91"/>
        <v/>
      </c>
      <c r="P98" s="96" t="str">
        <f t="shared" si="128"/>
        <v/>
      </c>
      <c r="Q98" s="97" t="str">
        <f t="shared" si="129"/>
        <v/>
      </c>
      <c r="R98" s="4" t="str">
        <f t="shared" si="130"/>
        <v/>
      </c>
      <c r="S98" s="4" t="str">
        <f t="shared" si="131"/>
        <v/>
      </c>
      <c r="T98" s="130" t="str">
        <f t="shared" si="132"/>
        <v/>
      </c>
      <c r="U98" s="4" t="str">
        <f>IF(M98="","",IF(B98="NB",U97,IF(T98="",SUM($T$5:$T98)+S98,SUM($T$5:$T98))))</f>
        <v/>
      </c>
      <c r="V98" s="108" t="str">
        <f t="shared" si="88"/>
        <v/>
      </c>
      <c r="W98" s="82" t="e">
        <f t="shared" si="101"/>
        <v>#VALUE!</v>
      </c>
      <c r="X98" s="84" t="str">
        <f t="shared" si="102"/>
        <v/>
      </c>
      <c r="Y98" s="9" t="str">
        <f t="shared" si="94"/>
        <v>B</v>
      </c>
      <c r="Z98" s="4" t="str">
        <f t="shared" si="95"/>
        <v>C</v>
      </c>
      <c r="AA98" s="4" t="str">
        <f t="shared" si="96"/>
        <v>B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03"/>
        <v/>
      </c>
      <c r="AF98" s="1" t="str">
        <f t="shared" si="104"/>
        <v/>
      </c>
      <c r="AG98" s="1" t="str">
        <f t="shared" si="105"/>
        <v/>
      </c>
      <c r="AH98" s="1" t="str">
        <f t="shared" si="106"/>
        <v/>
      </c>
      <c r="AI98" s="1" t="str">
        <f t="shared" si="107"/>
        <v/>
      </c>
      <c r="AJ98" s="1" t="str">
        <f t="shared" si="108"/>
        <v/>
      </c>
      <c r="AK98" s="1">
        <f t="shared" si="133"/>
        <v>0</v>
      </c>
      <c r="AL98" s="1">
        <f t="shared" si="134"/>
        <v>0</v>
      </c>
      <c r="AM98" s="1" t="str">
        <f t="shared" si="93"/>
        <v/>
      </c>
      <c r="AN98" s="1">
        <f t="shared" si="109"/>
        <v>0</v>
      </c>
      <c r="AO98" s="1" t="str">
        <f t="shared" si="141"/>
        <v/>
      </c>
      <c r="AP98" s="1" t="str">
        <f t="shared" si="110"/>
        <v>N</v>
      </c>
      <c r="AQ98" s="1" t="str">
        <f t="shared" si="111"/>
        <v>N</v>
      </c>
      <c r="AR98" s="1" t="str">
        <f t="shared" si="112"/>
        <v>N</v>
      </c>
      <c r="AS98" s="1" t="str">
        <f t="shared" si="113"/>
        <v/>
      </c>
      <c r="AT98" s="15" t="str">
        <f t="shared" si="114"/>
        <v/>
      </c>
      <c r="AU98" s="1" t="str">
        <f t="shared" si="115"/>
        <v/>
      </c>
      <c r="AV98" s="1" t="str">
        <f t="shared" si="116"/>
        <v/>
      </c>
      <c r="AW98" s="1" t="str">
        <f t="shared" si="117"/>
        <v/>
      </c>
      <c r="AX98" s="1" t="str">
        <f t="shared" si="118"/>
        <v/>
      </c>
      <c r="AY98" s="1" t="str">
        <f t="shared" si="119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4"/>
        <v>00000</v>
      </c>
      <c r="BD98" s="1" t="str">
        <f t="shared" si="85"/>
        <v>000000</v>
      </c>
      <c r="BE98" s="1" t="str">
        <f t="shared" si="86"/>
        <v>000000</v>
      </c>
      <c r="BF98" s="1" t="str">
        <f t="shared" si="87"/>
        <v>B</v>
      </c>
      <c r="BG98" s="1" t="str">
        <f t="shared" si="120"/>
        <v/>
      </c>
      <c r="BH98" s="1">
        <f t="shared" si="135"/>
        <v>0</v>
      </c>
      <c r="BI98" s="1" t="str">
        <f t="shared" si="121"/>
        <v/>
      </c>
      <c r="BJ98" s="1">
        <f t="shared" si="136"/>
        <v>0</v>
      </c>
      <c r="BK98" s="1" t="str">
        <f t="shared" si="122"/>
        <v/>
      </c>
      <c r="BL98" s="1">
        <f t="shared" si="137"/>
        <v>0</v>
      </c>
      <c r="BM98" s="1" t="str">
        <f t="shared" si="138"/>
        <v>0</v>
      </c>
      <c r="BN98" s="1" t="str">
        <f t="shared" si="139"/>
        <v>0</v>
      </c>
      <c r="BO98" s="1" t="str">
        <f t="shared" si="140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9"/>
        <v/>
      </c>
      <c r="C99" s="102" t="str">
        <f t="shared" si="89"/>
        <v/>
      </c>
      <c r="D99" s="98" t="str">
        <f t="shared" si="123"/>
        <v/>
      </c>
      <c r="E99" s="99" t="str">
        <f t="shared" si="124"/>
        <v/>
      </c>
      <c r="F99" s="10" t="str">
        <f t="shared" si="100"/>
        <v/>
      </c>
      <c r="H99" s="105" t="str">
        <f t="shared" si="90"/>
        <v/>
      </c>
      <c r="I99" s="98" t="str">
        <f t="shared" si="125"/>
        <v/>
      </c>
      <c r="J99" s="99" t="str">
        <f t="shared" si="126"/>
        <v/>
      </c>
      <c r="K99" s="10" t="str">
        <f t="shared" si="127"/>
        <v/>
      </c>
      <c r="L99" s="54"/>
      <c r="M99" s="18" t="str">
        <f>IF('Hedging Dashboard'!AH99="","",'Hedging Dashboard'!AH99)</f>
        <v/>
      </c>
      <c r="O99" s="85" t="str">
        <f t="shared" si="91"/>
        <v/>
      </c>
      <c r="P99" s="98" t="str">
        <f t="shared" si="128"/>
        <v/>
      </c>
      <c r="Q99" s="99" t="str">
        <f t="shared" si="129"/>
        <v/>
      </c>
      <c r="R99" s="5" t="str">
        <f t="shared" si="130"/>
        <v/>
      </c>
      <c r="S99" s="5" t="str">
        <f t="shared" si="131"/>
        <v/>
      </c>
      <c r="T99" s="131" t="str">
        <f t="shared" si="132"/>
        <v/>
      </c>
      <c r="U99" s="5" t="str">
        <f>IF(M99="","",IF(B99="NB",U98,IF(T99="",SUM($T$5:$T99)+S99,SUM($T$5:$T99))))</f>
        <v/>
      </c>
      <c r="V99" s="109" t="str">
        <f t="shared" si="88"/>
        <v/>
      </c>
      <c r="W99" s="82" t="e">
        <f t="shared" si="101"/>
        <v>#VALUE!</v>
      </c>
      <c r="X99" s="84" t="str">
        <f t="shared" si="102"/>
        <v/>
      </c>
      <c r="Y99" s="9" t="str">
        <f t="shared" si="94"/>
        <v>B</v>
      </c>
      <c r="Z99" s="4" t="str">
        <f t="shared" si="95"/>
        <v>C</v>
      </c>
      <c r="AA99" s="4" t="str">
        <f t="shared" si="96"/>
        <v>B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03"/>
        <v/>
      </c>
      <c r="AF99" s="1" t="str">
        <f t="shared" si="104"/>
        <v/>
      </c>
      <c r="AG99" s="1" t="str">
        <f t="shared" si="105"/>
        <v/>
      </c>
      <c r="AH99" s="1" t="str">
        <f t="shared" si="106"/>
        <v/>
      </c>
      <c r="AI99" s="1" t="str">
        <f t="shared" si="107"/>
        <v/>
      </c>
      <c r="AJ99" s="1" t="str">
        <f t="shared" si="108"/>
        <v/>
      </c>
      <c r="AK99" s="1">
        <f t="shared" si="133"/>
        <v>0</v>
      </c>
      <c r="AL99" s="1">
        <f t="shared" si="134"/>
        <v>0</v>
      </c>
      <c r="AM99" s="1" t="str">
        <f t="shared" si="93"/>
        <v/>
      </c>
      <c r="AN99" s="1">
        <f t="shared" si="109"/>
        <v>0</v>
      </c>
      <c r="AO99" s="1" t="str">
        <f t="shared" si="141"/>
        <v/>
      </c>
      <c r="AP99" s="1" t="str">
        <f t="shared" si="110"/>
        <v>N</v>
      </c>
      <c r="AQ99" s="1" t="str">
        <f t="shared" si="111"/>
        <v>N</v>
      </c>
      <c r="AR99" s="1" t="str">
        <f t="shared" si="112"/>
        <v>N</v>
      </c>
      <c r="AS99" s="1" t="str">
        <f t="shared" si="113"/>
        <v/>
      </c>
      <c r="AT99" s="15" t="str">
        <f t="shared" si="114"/>
        <v/>
      </c>
      <c r="AU99" s="1" t="str">
        <f t="shared" si="115"/>
        <v/>
      </c>
      <c r="AV99" s="1" t="str">
        <f t="shared" si="116"/>
        <v/>
      </c>
      <c r="AW99" s="1" t="str">
        <f t="shared" si="117"/>
        <v/>
      </c>
      <c r="AX99" s="1" t="str">
        <f t="shared" si="118"/>
        <v/>
      </c>
      <c r="AY99" s="1" t="str">
        <f t="shared" si="119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4"/>
        <v>00000</v>
      </c>
      <c r="BD99" s="1" t="str">
        <f t="shared" si="85"/>
        <v>000000</v>
      </c>
      <c r="BE99" s="1" t="str">
        <f t="shared" si="86"/>
        <v>000000</v>
      </c>
      <c r="BF99" s="1" t="str">
        <f t="shared" si="87"/>
        <v>B</v>
      </c>
      <c r="BG99" s="1" t="str">
        <f t="shared" si="120"/>
        <v/>
      </c>
      <c r="BH99" s="1">
        <f t="shared" si="135"/>
        <v>0</v>
      </c>
      <c r="BI99" s="1" t="str">
        <f t="shared" si="121"/>
        <v/>
      </c>
      <c r="BJ99" s="1">
        <f t="shared" si="136"/>
        <v>0</v>
      </c>
      <c r="BK99" s="1" t="str">
        <f t="shared" si="122"/>
        <v/>
      </c>
      <c r="BL99" s="1">
        <f t="shared" si="137"/>
        <v>0</v>
      </c>
      <c r="BM99" s="1" t="str">
        <f t="shared" si="138"/>
        <v>0</v>
      </c>
      <c r="BN99" s="1" t="str">
        <f t="shared" si="139"/>
        <v>0</v>
      </c>
      <c r="BO99" s="1" t="str">
        <f t="shared" si="140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9"/>
        <v/>
      </c>
      <c r="C100" s="100" t="str">
        <f t="shared" si="89"/>
        <v/>
      </c>
      <c r="D100" s="13" t="str">
        <f t="shared" si="123"/>
        <v/>
      </c>
      <c r="E100" s="45" t="str">
        <f t="shared" si="124"/>
        <v/>
      </c>
      <c r="F100" s="14" t="str">
        <f t="shared" si="100"/>
        <v/>
      </c>
      <c r="H100" s="103" t="str">
        <f t="shared" si="90"/>
        <v/>
      </c>
      <c r="I100" s="13" t="str">
        <f t="shared" si="125"/>
        <v/>
      </c>
      <c r="J100" s="45" t="str">
        <f t="shared" si="126"/>
        <v/>
      </c>
      <c r="K100" s="14" t="str">
        <f t="shared" si="127"/>
        <v/>
      </c>
      <c r="L100" s="54"/>
      <c r="M100" s="16" t="str">
        <f>IF('Hedging Dashboard'!AH100="","",'Hedging Dashboard'!AH100)</f>
        <v/>
      </c>
      <c r="O100" s="12" t="str">
        <f t="shared" si="91"/>
        <v/>
      </c>
      <c r="P100" s="13" t="str">
        <f t="shared" si="128"/>
        <v/>
      </c>
      <c r="Q100" s="45" t="str">
        <f t="shared" si="129"/>
        <v/>
      </c>
      <c r="R100" s="95" t="str">
        <f t="shared" si="130"/>
        <v/>
      </c>
      <c r="S100" s="95" t="str">
        <f t="shared" si="131"/>
        <v/>
      </c>
      <c r="T100" s="106" t="str">
        <f t="shared" si="132"/>
        <v/>
      </c>
      <c r="U100" s="95" t="str">
        <f>IF(M100="","",IF(B100="NB",U99,IF(T100="",SUM($T$5:$T100)+S100,SUM($T$5:$T100))))</f>
        <v/>
      </c>
      <c r="V100" s="107" t="str">
        <f t="shared" si="88"/>
        <v/>
      </c>
      <c r="W100" s="82" t="e">
        <f t="shared" si="101"/>
        <v>#VALUE!</v>
      </c>
      <c r="X100" s="84" t="str">
        <f t="shared" si="102"/>
        <v/>
      </c>
      <c r="Y100" s="9" t="str">
        <f t="shared" si="94"/>
        <v>B</v>
      </c>
      <c r="Z100" s="4" t="str">
        <f t="shared" si="95"/>
        <v>C</v>
      </c>
      <c r="AA100" s="4" t="str">
        <f t="shared" si="96"/>
        <v>B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03"/>
        <v/>
      </c>
      <c r="AF100" s="1" t="str">
        <f t="shared" si="104"/>
        <v/>
      </c>
      <c r="AG100" s="1" t="str">
        <f t="shared" si="105"/>
        <v/>
      </c>
      <c r="AH100" s="1" t="str">
        <f t="shared" si="106"/>
        <v/>
      </c>
      <c r="AI100" s="1" t="str">
        <f t="shared" si="107"/>
        <v/>
      </c>
      <c r="AJ100" s="1" t="str">
        <f t="shared" si="108"/>
        <v/>
      </c>
      <c r="AK100" s="1">
        <f t="shared" si="133"/>
        <v>0</v>
      </c>
      <c r="AL100" s="1">
        <f t="shared" si="134"/>
        <v>0</v>
      </c>
      <c r="AM100" s="1" t="str">
        <f t="shared" si="93"/>
        <v/>
      </c>
      <c r="AN100" s="1">
        <f t="shared" si="109"/>
        <v>0</v>
      </c>
      <c r="AO100" s="1" t="str">
        <f t="shared" si="141"/>
        <v/>
      </c>
      <c r="AP100" s="1" t="str">
        <f t="shared" si="110"/>
        <v>N</v>
      </c>
      <c r="AQ100" s="1" t="str">
        <f t="shared" si="111"/>
        <v>N</v>
      </c>
      <c r="AR100" s="1" t="str">
        <f t="shared" si="112"/>
        <v>N</v>
      </c>
      <c r="AS100" s="1" t="str">
        <f t="shared" si="113"/>
        <v/>
      </c>
      <c r="AT100" s="15" t="str">
        <f t="shared" si="114"/>
        <v/>
      </c>
      <c r="AU100" s="1" t="str">
        <f t="shared" si="115"/>
        <v/>
      </c>
      <c r="AV100" s="1" t="str">
        <f t="shared" si="116"/>
        <v/>
      </c>
      <c r="AW100" s="1" t="str">
        <f t="shared" si="117"/>
        <v/>
      </c>
      <c r="AX100" s="1" t="str">
        <f t="shared" si="118"/>
        <v/>
      </c>
      <c r="AY100" s="1" t="str">
        <f t="shared" si="119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4"/>
        <v>00000</v>
      </c>
      <c r="BD100" s="1" t="str">
        <f t="shared" si="85"/>
        <v>000000</v>
      </c>
      <c r="BE100" s="1" t="str">
        <f t="shared" si="86"/>
        <v>000000</v>
      </c>
      <c r="BF100" s="1" t="str">
        <f t="shared" si="87"/>
        <v>B</v>
      </c>
      <c r="BG100" s="1" t="str">
        <f t="shared" si="120"/>
        <v/>
      </c>
      <c r="BH100" s="1">
        <f t="shared" si="135"/>
        <v>0</v>
      </c>
      <c r="BI100" s="1" t="str">
        <f t="shared" si="121"/>
        <v/>
      </c>
      <c r="BJ100" s="1">
        <f t="shared" si="136"/>
        <v>0</v>
      </c>
      <c r="BK100" s="1" t="str">
        <f t="shared" si="122"/>
        <v/>
      </c>
      <c r="BL100" s="1">
        <f t="shared" si="137"/>
        <v>0</v>
      </c>
      <c r="BM100" s="1" t="str">
        <f t="shared" si="138"/>
        <v>0</v>
      </c>
      <c r="BN100" s="1" t="str">
        <f t="shared" si="139"/>
        <v>0</v>
      </c>
      <c r="BO100" s="1" t="str">
        <f t="shared" si="140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9"/>
        <v/>
      </c>
      <c r="C101" s="101" t="str">
        <f t="shared" si="89"/>
        <v/>
      </c>
      <c r="D101" s="96" t="str">
        <f t="shared" si="123"/>
        <v/>
      </c>
      <c r="E101" s="97" t="str">
        <f t="shared" si="124"/>
        <v/>
      </c>
      <c r="F101" s="8" t="str">
        <f t="shared" si="100"/>
        <v/>
      </c>
      <c r="H101" s="104" t="str">
        <f t="shared" si="90"/>
        <v/>
      </c>
      <c r="I101" s="96" t="str">
        <f t="shared" si="125"/>
        <v/>
      </c>
      <c r="J101" s="97" t="str">
        <f t="shared" si="126"/>
        <v/>
      </c>
      <c r="K101" s="8" t="str">
        <f t="shared" si="127"/>
        <v/>
      </c>
      <c r="L101" s="54"/>
      <c r="M101" s="17" t="str">
        <f>IF('Hedging Dashboard'!AH101="","",'Hedging Dashboard'!AH101)</f>
        <v/>
      </c>
      <c r="O101" s="9" t="str">
        <f t="shared" si="91"/>
        <v/>
      </c>
      <c r="P101" s="96" t="str">
        <f t="shared" si="128"/>
        <v/>
      </c>
      <c r="Q101" s="97" t="str">
        <f t="shared" si="129"/>
        <v/>
      </c>
      <c r="R101" s="4" t="str">
        <f t="shared" si="130"/>
        <v/>
      </c>
      <c r="S101" s="4" t="str">
        <f t="shared" si="131"/>
        <v/>
      </c>
      <c r="T101" s="130" t="str">
        <f t="shared" si="132"/>
        <v/>
      </c>
      <c r="U101" s="4" t="str">
        <f>IF(M101="","",IF(B101="NB",U100,IF(T101="",SUM($T$5:$T101)+S101,SUM($T$5:$T101))))</f>
        <v/>
      </c>
      <c r="V101" s="108" t="str">
        <f t="shared" ref="V101:V109" si="142">IF(AW101="R","Rabbit","")</f>
        <v/>
      </c>
      <c r="W101" s="82" t="e">
        <f t="shared" si="101"/>
        <v>#VALUE!</v>
      </c>
      <c r="X101" s="84" t="str">
        <f t="shared" si="102"/>
        <v/>
      </c>
      <c r="Y101" s="9" t="str">
        <f t="shared" si="94"/>
        <v>B</v>
      </c>
      <c r="Z101" s="4" t="str">
        <f t="shared" si="95"/>
        <v>C</v>
      </c>
      <c r="AA101" s="4" t="str">
        <f t="shared" si="96"/>
        <v>B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03"/>
        <v/>
      </c>
      <c r="AF101" s="1" t="str">
        <f t="shared" si="104"/>
        <v/>
      </c>
      <c r="AG101" s="1" t="str">
        <f t="shared" si="105"/>
        <v/>
      </c>
      <c r="AH101" s="1" t="str">
        <f t="shared" si="106"/>
        <v/>
      </c>
      <c r="AI101" s="1" t="str">
        <f t="shared" si="107"/>
        <v/>
      </c>
      <c r="AJ101" s="1" t="str">
        <f t="shared" si="108"/>
        <v/>
      </c>
      <c r="AK101" s="1">
        <f t="shared" si="133"/>
        <v>0</v>
      </c>
      <c r="AL101" s="1">
        <f t="shared" si="134"/>
        <v>0</v>
      </c>
      <c r="AM101" s="1" t="str">
        <f t="shared" si="93"/>
        <v/>
      </c>
      <c r="AN101" s="1">
        <f t="shared" si="109"/>
        <v>0</v>
      </c>
      <c r="AO101" s="1" t="str">
        <f t="shared" si="141"/>
        <v/>
      </c>
      <c r="AP101" s="1" t="str">
        <f t="shared" si="110"/>
        <v>N</v>
      </c>
      <c r="AQ101" s="1" t="str">
        <f t="shared" si="111"/>
        <v>N</v>
      </c>
      <c r="AR101" s="1" t="str">
        <f t="shared" si="112"/>
        <v>N</v>
      </c>
      <c r="AS101" s="1" t="str">
        <f t="shared" si="113"/>
        <v/>
      </c>
      <c r="AT101" s="15" t="str">
        <f t="shared" si="114"/>
        <v/>
      </c>
      <c r="AU101" s="1" t="str">
        <f t="shared" si="115"/>
        <v/>
      </c>
      <c r="AV101" s="1" t="str">
        <f t="shared" si="116"/>
        <v/>
      </c>
      <c r="AW101" s="1" t="str">
        <f t="shared" si="117"/>
        <v/>
      </c>
      <c r="AX101" s="1" t="str">
        <f t="shared" si="118"/>
        <v/>
      </c>
      <c r="AY101" s="1" t="str">
        <f t="shared" si="119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4"/>
        <v>00000</v>
      </c>
      <c r="BD101" s="1" t="str">
        <f t="shared" si="85"/>
        <v>000000</v>
      </c>
      <c r="BE101" s="1" t="str">
        <f t="shared" si="86"/>
        <v>000000</v>
      </c>
      <c r="BF101" s="1" t="str">
        <f t="shared" si="87"/>
        <v>B</v>
      </c>
      <c r="BG101" s="1" t="str">
        <f t="shared" si="120"/>
        <v/>
      </c>
      <c r="BH101" s="1">
        <f t="shared" si="135"/>
        <v>0</v>
      </c>
      <c r="BI101" s="1" t="str">
        <f t="shared" si="121"/>
        <v/>
      </c>
      <c r="BJ101" s="1">
        <f t="shared" si="136"/>
        <v>0</v>
      </c>
      <c r="BK101" s="1" t="str">
        <f t="shared" si="122"/>
        <v/>
      </c>
      <c r="BL101" s="1">
        <f t="shared" si="137"/>
        <v>0</v>
      </c>
      <c r="BM101" s="1" t="str">
        <f t="shared" si="138"/>
        <v>0</v>
      </c>
      <c r="BN101" s="1" t="str">
        <f t="shared" si="139"/>
        <v>0</v>
      </c>
      <c r="BO101" s="1" t="str">
        <f t="shared" si="140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9"/>
        <v/>
      </c>
      <c r="C102" s="101" t="str">
        <f t="shared" si="89"/>
        <v/>
      </c>
      <c r="D102" s="96" t="str">
        <f t="shared" si="123"/>
        <v/>
      </c>
      <c r="E102" s="97" t="str">
        <f t="shared" si="124"/>
        <v/>
      </c>
      <c r="F102" s="8" t="str">
        <f t="shared" si="100"/>
        <v/>
      </c>
      <c r="H102" s="104" t="str">
        <f t="shared" si="90"/>
        <v/>
      </c>
      <c r="I102" s="96" t="str">
        <f t="shared" si="125"/>
        <v/>
      </c>
      <c r="J102" s="97" t="str">
        <f t="shared" si="126"/>
        <v/>
      </c>
      <c r="K102" s="8" t="str">
        <f t="shared" si="127"/>
        <v/>
      </c>
      <c r="L102" s="54"/>
      <c r="M102" s="17" t="str">
        <f>IF('Hedging Dashboard'!AH102="","",'Hedging Dashboard'!AH102)</f>
        <v/>
      </c>
      <c r="O102" s="9" t="str">
        <f t="shared" si="91"/>
        <v/>
      </c>
      <c r="P102" s="96" t="str">
        <f t="shared" si="128"/>
        <v/>
      </c>
      <c r="Q102" s="97" t="str">
        <f t="shared" si="129"/>
        <v/>
      </c>
      <c r="R102" s="4" t="str">
        <f t="shared" si="130"/>
        <v/>
      </c>
      <c r="S102" s="4" t="str">
        <f t="shared" si="131"/>
        <v/>
      </c>
      <c r="T102" s="130" t="str">
        <f t="shared" si="132"/>
        <v/>
      </c>
      <c r="U102" s="4" t="str">
        <f>IF(M102="","",IF(B102="NB",U101,IF(T102="",SUM($T$5:$T102)+S102,SUM($T$5:$T102))))</f>
        <v/>
      </c>
      <c r="V102" s="108" t="str">
        <f t="shared" si="142"/>
        <v/>
      </c>
      <c r="W102" s="82" t="e">
        <f t="shared" si="101"/>
        <v>#VALUE!</v>
      </c>
      <c r="X102" s="84" t="str">
        <f t="shared" si="102"/>
        <v/>
      </c>
      <c r="Y102" s="9" t="str">
        <f t="shared" si="94"/>
        <v>B</v>
      </c>
      <c r="Z102" s="4" t="str">
        <f t="shared" si="95"/>
        <v>C</v>
      </c>
      <c r="AA102" s="4" t="str">
        <f t="shared" si="96"/>
        <v>B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03"/>
        <v/>
      </c>
      <c r="AF102" s="1" t="str">
        <f t="shared" si="104"/>
        <v/>
      </c>
      <c r="AG102" s="1" t="str">
        <f t="shared" si="105"/>
        <v/>
      </c>
      <c r="AH102" s="1" t="str">
        <f t="shared" si="106"/>
        <v/>
      </c>
      <c r="AI102" s="1" t="str">
        <f t="shared" si="107"/>
        <v/>
      </c>
      <c r="AJ102" s="1" t="str">
        <f t="shared" si="108"/>
        <v/>
      </c>
      <c r="AK102" s="1">
        <f t="shared" si="133"/>
        <v>0</v>
      </c>
      <c r="AL102" s="1">
        <f t="shared" si="134"/>
        <v>0</v>
      </c>
      <c r="AM102" s="1" t="str">
        <f t="shared" si="93"/>
        <v/>
      </c>
      <c r="AN102" s="1">
        <f t="shared" si="109"/>
        <v>0</v>
      </c>
      <c r="AO102" s="1" t="str">
        <f t="shared" si="141"/>
        <v/>
      </c>
      <c r="AP102" s="1" t="str">
        <f t="shared" si="110"/>
        <v>N</v>
      </c>
      <c r="AQ102" s="1" t="str">
        <f t="shared" si="111"/>
        <v>N</v>
      </c>
      <c r="AR102" s="1" t="str">
        <f t="shared" si="112"/>
        <v>N</v>
      </c>
      <c r="AS102" s="1" t="str">
        <f t="shared" si="113"/>
        <v/>
      </c>
      <c r="AT102" s="15" t="str">
        <f t="shared" si="114"/>
        <v/>
      </c>
      <c r="AU102" s="1" t="str">
        <f t="shared" si="115"/>
        <v/>
      </c>
      <c r="AV102" s="1" t="str">
        <f t="shared" si="116"/>
        <v/>
      </c>
      <c r="AW102" s="1" t="str">
        <f t="shared" si="117"/>
        <v/>
      </c>
      <c r="AX102" s="1" t="str">
        <f t="shared" si="118"/>
        <v/>
      </c>
      <c r="AY102" s="1" t="str">
        <f t="shared" si="119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4"/>
        <v>00000</v>
      </c>
      <c r="BD102" s="1" t="str">
        <f t="shared" si="85"/>
        <v>000000</v>
      </c>
      <c r="BE102" s="1" t="str">
        <f t="shared" si="86"/>
        <v>000000</v>
      </c>
      <c r="BF102" s="1" t="str">
        <f t="shared" si="87"/>
        <v>B</v>
      </c>
      <c r="BG102" s="1" t="str">
        <f t="shared" si="120"/>
        <v/>
      </c>
      <c r="BH102" s="1">
        <f t="shared" si="135"/>
        <v>0</v>
      </c>
      <c r="BI102" s="1" t="str">
        <f t="shared" si="121"/>
        <v/>
      </c>
      <c r="BJ102" s="1">
        <f t="shared" si="136"/>
        <v>0</v>
      </c>
      <c r="BK102" s="1" t="str">
        <f t="shared" si="122"/>
        <v/>
      </c>
      <c r="BL102" s="1">
        <f t="shared" si="137"/>
        <v>0</v>
      </c>
      <c r="BM102" s="1" t="str">
        <f t="shared" si="138"/>
        <v>0</v>
      </c>
      <c r="BN102" s="1" t="str">
        <f t="shared" si="139"/>
        <v>0</v>
      </c>
      <c r="BO102" s="1" t="str">
        <f t="shared" si="140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9"/>
        <v/>
      </c>
      <c r="C103" s="101" t="str">
        <f t="shared" si="89"/>
        <v/>
      </c>
      <c r="D103" s="96" t="str">
        <f t="shared" si="123"/>
        <v/>
      </c>
      <c r="E103" s="97" t="str">
        <f t="shared" si="124"/>
        <v/>
      </c>
      <c r="F103" s="8" t="str">
        <f t="shared" si="100"/>
        <v/>
      </c>
      <c r="H103" s="104" t="str">
        <f t="shared" si="90"/>
        <v/>
      </c>
      <c r="I103" s="96" t="str">
        <f t="shared" si="125"/>
        <v/>
      </c>
      <c r="J103" s="97" t="str">
        <f t="shared" si="126"/>
        <v/>
      </c>
      <c r="K103" s="8" t="str">
        <f t="shared" si="127"/>
        <v/>
      </c>
      <c r="L103" s="54"/>
      <c r="M103" s="17" t="str">
        <f>IF('Hedging Dashboard'!AH103="","",'Hedging Dashboard'!AH103)</f>
        <v/>
      </c>
      <c r="O103" s="9" t="str">
        <f t="shared" si="91"/>
        <v/>
      </c>
      <c r="P103" s="96" t="str">
        <f t="shared" si="128"/>
        <v/>
      </c>
      <c r="Q103" s="97" t="str">
        <f t="shared" si="129"/>
        <v/>
      </c>
      <c r="R103" s="4" t="str">
        <f t="shared" si="130"/>
        <v/>
      </c>
      <c r="S103" s="4" t="str">
        <f t="shared" si="131"/>
        <v/>
      </c>
      <c r="T103" s="130" t="str">
        <f t="shared" si="132"/>
        <v/>
      </c>
      <c r="U103" s="4" t="str">
        <f>IF(M103="","",IF(B103="NB",U102,IF(T103="",SUM($T$5:$T103)+S103,SUM($T$5:$T103))))</f>
        <v/>
      </c>
      <c r="V103" s="108" t="str">
        <f t="shared" si="142"/>
        <v/>
      </c>
      <c r="W103" s="82" t="e">
        <f t="shared" si="101"/>
        <v>#VALUE!</v>
      </c>
      <c r="X103" s="84" t="str">
        <f t="shared" si="102"/>
        <v/>
      </c>
      <c r="Y103" s="9" t="str">
        <f t="shared" si="94"/>
        <v>B</v>
      </c>
      <c r="Z103" s="4" t="str">
        <f t="shared" si="95"/>
        <v>C</v>
      </c>
      <c r="AA103" s="4" t="str">
        <f t="shared" si="96"/>
        <v>B</v>
      </c>
      <c r="AB103" s="4" t="str">
        <f t="shared" ref="AB103:AB116" si="143">F101&amp;F102</f>
        <v/>
      </c>
      <c r="AC103" s="4" t="str">
        <f t="shared" si="97"/>
        <v/>
      </c>
      <c r="AD103" s="4" t="str">
        <f t="shared" si="98"/>
        <v/>
      </c>
      <c r="AE103" s="1" t="str">
        <f t="shared" si="103"/>
        <v/>
      </c>
      <c r="AF103" s="1" t="str">
        <f t="shared" si="104"/>
        <v/>
      </c>
      <c r="AG103" s="1" t="str">
        <f t="shared" si="105"/>
        <v/>
      </c>
      <c r="AH103" s="1" t="str">
        <f t="shared" si="106"/>
        <v/>
      </c>
      <c r="AI103" s="1" t="str">
        <f t="shared" si="107"/>
        <v/>
      </c>
      <c r="AJ103" s="1" t="str">
        <f t="shared" si="108"/>
        <v/>
      </c>
      <c r="AK103" s="1">
        <f t="shared" si="133"/>
        <v>0</v>
      </c>
      <c r="AL103" s="1">
        <f t="shared" si="134"/>
        <v>0</v>
      </c>
      <c r="AM103" s="1" t="str">
        <f t="shared" ref="AM103:AM109" si="144">IF(M103="","",IF(AM102+AN103&gt;=10,10,IF(AM102+AN103&lt;=-10,-10,AM102+AN103)))</f>
        <v/>
      </c>
      <c r="AN103" s="1">
        <f t="shared" si="109"/>
        <v>0</v>
      </c>
      <c r="AO103" s="1" t="str">
        <f t="shared" si="141"/>
        <v/>
      </c>
      <c r="AP103" s="1" t="str">
        <f t="shared" si="110"/>
        <v>N</v>
      </c>
      <c r="AQ103" s="1" t="str">
        <f t="shared" si="111"/>
        <v>N</v>
      </c>
      <c r="AR103" s="1" t="str">
        <f t="shared" si="112"/>
        <v>N</v>
      </c>
      <c r="AS103" s="1" t="str">
        <f t="shared" si="113"/>
        <v/>
      </c>
      <c r="AT103" s="15" t="str">
        <f t="shared" si="114"/>
        <v/>
      </c>
      <c r="AU103" s="1" t="str">
        <f t="shared" si="115"/>
        <v/>
      </c>
      <c r="AV103" s="1" t="str">
        <f t="shared" si="116"/>
        <v/>
      </c>
      <c r="AW103" s="1" t="str">
        <f t="shared" si="117"/>
        <v/>
      </c>
      <c r="AX103" s="1" t="str">
        <f t="shared" si="118"/>
        <v/>
      </c>
      <c r="AY103" s="1" t="str">
        <f t="shared" si="119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4"/>
        <v>00000</v>
      </c>
      <c r="BD103" s="1" t="str">
        <f t="shared" si="85"/>
        <v>000000</v>
      </c>
      <c r="BE103" s="1" t="str">
        <f t="shared" si="86"/>
        <v>000000</v>
      </c>
      <c r="BF103" s="1" t="str">
        <f t="shared" si="87"/>
        <v>B</v>
      </c>
      <c r="BG103" s="1" t="str">
        <f t="shared" si="120"/>
        <v/>
      </c>
      <c r="BH103" s="1">
        <f t="shared" si="135"/>
        <v>0</v>
      </c>
      <c r="BI103" s="1" t="str">
        <f t="shared" si="121"/>
        <v/>
      </c>
      <c r="BJ103" s="1">
        <f t="shared" si="136"/>
        <v>0</v>
      </c>
      <c r="BK103" s="1" t="str">
        <f t="shared" si="122"/>
        <v/>
      </c>
      <c r="BL103" s="1">
        <f t="shared" si="137"/>
        <v>0</v>
      </c>
      <c r="BM103" s="1" t="str">
        <f t="shared" si="138"/>
        <v>0</v>
      </c>
      <c r="BN103" s="1" t="str">
        <f t="shared" si="139"/>
        <v>0</v>
      </c>
      <c r="BO103" s="1" t="str">
        <f t="shared" si="140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9"/>
        <v/>
      </c>
      <c r="C104" s="102" t="str">
        <f t="shared" si="89"/>
        <v/>
      </c>
      <c r="D104" s="98" t="str">
        <f t="shared" si="123"/>
        <v/>
      </c>
      <c r="E104" s="99" t="str">
        <f t="shared" si="124"/>
        <v/>
      </c>
      <c r="F104" s="10" t="str">
        <f t="shared" si="100"/>
        <v/>
      </c>
      <c r="H104" s="105" t="str">
        <f t="shared" si="90"/>
        <v/>
      </c>
      <c r="I104" s="98" t="str">
        <f t="shared" si="125"/>
        <v/>
      </c>
      <c r="J104" s="99" t="str">
        <f t="shared" si="126"/>
        <v/>
      </c>
      <c r="K104" s="10" t="str">
        <f t="shared" si="127"/>
        <v/>
      </c>
      <c r="L104" s="54"/>
      <c r="M104" s="18" t="str">
        <f>IF('Hedging Dashboard'!AH104="","",'Hedging Dashboard'!AH104)</f>
        <v/>
      </c>
      <c r="O104" s="85" t="str">
        <f t="shared" si="91"/>
        <v/>
      </c>
      <c r="P104" s="98" t="str">
        <f t="shared" si="128"/>
        <v/>
      </c>
      <c r="Q104" s="99" t="str">
        <f t="shared" si="129"/>
        <v/>
      </c>
      <c r="R104" s="5" t="str">
        <f t="shared" si="130"/>
        <v/>
      </c>
      <c r="S104" s="5" t="str">
        <f t="shared" si="131"/>
        <v/>
      </c>
      <c r="T104" s="131" t="str">
        <f t="shared" si="132"/>
        <v/>
      </c>
      <c r="U104" s="5" t="str">
        <f>IF(M104="","",IF(B104="NB",U103,IF(T104="",SUM($T$5:$T104)+S104,SUM($T$5:$T104))))</f>
        <v/>
      </c>
      <c r="V104" s="109" t="str">
        <f t="shared" si="142"/>
        <v/>
      </c>
      <c r="W104" s="82" t="e">
        <f t="shared" si="101"/>
        <v>#VALUE!</v>
      </c>
      <c r="X104" s="84" t="str">
        <f t="shared" si="102"/>
        <v/>
      </c>
      <c r="Y104" s="9" t="str">
        <f t="shared" si="94"/>
        <v>B</v>
      </c>
      <c r="Z104" s="4" t="str">
        <f t="shared" si="95"/>
        <v>C</v>
      </c>
      <c r="AA104" s="4" t="str">
        <f t="shared" si="96"/>
        <v>B</v>
      </c>
      <c r="AB104" s="4" t="str">
        <f t="shared" si="143"/>
        <v/>
      </c>
      <c r="AC104" s="4" t="str">
        <f t="shared" si="97"/>
        <v/>
      </c>
      <c r="AD104" s="4" t="str">
        <f t="shared" si="98"/>
        <v/>
      </c>
      <c r="AE104" s="1" t="str">
        <f t="shared" si="103"/>
        <v/>
      </c>
      <c r="AF104" s="1" t="str">
        <f t="shared" si="104"/>
        <v/>
      </c>
      <c r="AG104" s="1" t="str">
        <f t="shared" si="105"/>
        <v/>
      </c>
      <c r="AH104" s="1" t="str">
        <f t="shared" si="106"/>
        <v/>
      </c>
      <c r="AI104" s="1" t="str">
        <f t="shared" si="107"/>
        <v/>
      </c>
      <c r="AJ104" s="1" t="str">
        <f t="shared" si="108"/>
        <v/>
      </c>
      <c r="AK104" s="1">
        <f t="shared" si="133"/>
        <v>0</v>
      </c>
      <c r="AL104" s="1">
        <f t="shared" si="134"/>
        <v>0</v>
      </c>
      <c r="AM104" s="1" t="str">
        <f t="shared" si="144"/>
        <v/>
      </c>
      <c r="AN104" s="1">
        <f t="shared" si="109"/>
        <v>0</v>
      </c>
      <c r="AO104" s="1" t="str">
        <f t="shared" si="141"/>
        <v/>
      </c>
      <c r="AP104" s="1" t="str">
        <f t="shared" si="110"/>
        <v>N</v>
      </c>
      <c r="AQ104" s="1" t="str">
        <f t="shared" si="111"/>
        <v>N</v>
      </c>
      <c r="AR104" s="1" t="str">
        <f t="shared" si="112"/>
        <v>N</v>
      </c>
      <c r="AS104" s="1" t="str">
        <f t="shared" si="113"/>
        <v/>
      </c>
      <c r="AT104" s="15" t="str">
        <f t="shared" si="114"/>
        <v/>
      </c>
      <c r="AU104" s="1" t="str">
        <f t="shared" si="115"/>
        <v/>
      </c>
      <c r="AV104" s="1" t="str">
        <f t="shared" si="116"/>
        <v/>
      </c>
      <c r="AW104" s="1" t="str">
        <f t="shared" si="117"/>
        <v/>
      </c>
      <c r="AX104" s="1" t="str">
        <f t="shared" si="118"/>
        <v/>
      </c>
      <c r="AY104" s="1" t="str">
        <f t="shared" si="119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4"/>
        <v>00000</v>
      </c>
      <c r="BD104" s="1" t="str">
        <f t="shared" si="85"/>
        <v>000000</v>
      </c>
      <c r="BE104" s="1" t="str">
        <f t="shared" si="86"/>
        <v>000000</v>
      </c>
      <c r="BF104" s="1" t="str">
        <f t="shared" si="87"/>
        <v>B</v>
      </c>
      <c r="BG104" s="1" t="str">
        <f t="shared" si="120"/>
        <v/>
      </c>
      <c r="BH104" s="1">
        <f t="shared" si="135"/>
        <v>0</v>
      </c>
      <c r="BI104" s="1" t="str">
        <f t="shared" si="121"/>
        <v/>
      </c>
      <c r="BJ104" s="1">
        <f t="shared" si="136"/>
        <v>0</v>
      </c>
      <c r="BK104" s="1" t="str">
        <f t="shared" si="122"/>
        <v/>
      </c>
      <c r="BL104" s="1">
        <f t="shared" si="137"/>
        <v>0</v>
      </c>
      <c r="BM104" s="1" t="str">
        <f t="shared" si="138"/>
        <v>0</v>
      </c>
      <c r="BN104" s="1" t="str">
        <f t="shared" si="139"/>
        <v>0</v>
      </c>
      <c r="BO104" s="1" t="str">
        <f t="shared" si="140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9"/>
        <v/>
      </c>
      <c r="C105" s="100" t="str">
        <f t="shared" si="89"/>
        <v/>
      </c>
      <c r="D105" s="13" t="str">
        <f t="shared" si="123"/>
        <v/>
      </c>
      <c r="E105" s="45" t="str">
        <f t="shared" si="124"/>
        <v/>
      </c>
      <c r="F105" s="14" t="str">
        <f t="shared" si="100"/>
        <v/>
      </c>
      <c r="H105" s="103" t="str">
        <f t="shared" si="90"/>
        <v/>
      </c>
      <c r="I105" s="13" t="str">
        <f t="shared" si="125"/>
        <v/>
      </c>
      <c r="J105" s="45" t="str">
        <f t="shared" si="126"/>
        <v/>
      </c>
      <c r="K105" s="14" t="str">
        <f t="shared" si="127"/>
        <v/>
      </c>
      <c r="L105" s="54"/>
      <c r="M105" s="16" t="str">
        <f>IF('Hedging Dashboard'!AH105="","",'Hedging Dashboard'!AH105)</f>
        <v/>
      </c>
      <c r="O105" s="12" t="str">
        <f t="shared" si="91"/>
        <v/>
      </c>
      <c r="P105" s="13" t="str">
        <f t="shared" si="128"/>
        <v/>
      </c>
      <c r="Q105" s="45" t="str">
        <f t="shared" si="129"/>
        <v/>
      </c>
      <c r="R105" s="95" t="str">
        <f t="shared" si="130"/>
        <v/>
      </c>
      <c r="S105" s="95" t="str">
        <f t="shared" si="131"/>
        <v/>
      </c>
      <c r="T105" s="106" t="str">
        <f t="shared" si="132"/>
        <v/>
      </c>
      <c r="U105" s="95" t="str">
        <f>IF(M105="","",IF(B105="NB",U104,IF(T105="",SUM($T$5:$T105)+S105,SUM($T$5:$T105))))</f>
        <v/>
      </c>
      <c r="V105" s="107" t="str">
        <f t="shared" si="142"/>
        <v/>
      </c>
      <c r="W105" s="82" t="e">
        <f t="shared" si="101"/>
        <v>#VALUE!</v>
      </c>
      <c r="X105" s="84" t="str">
        <f t="shared" si="102"/>
        <v/>
      </c>
      <c r="Y105" s="9" t="str">
        <f t="shared" si="94"/>
        <v>B</v>
      </c>
      <c r="Z105" s="4" t="str">
        <f t="shared" si="95"/>
        <v>C</v>
      </c>
      <c r="AA105" s="4" t="str">
        <f t="shared" si="96"/>
        <v>B</v>
      </c>
      <c r="AB105" s="4" t="str">
        <f t="shared" si="143"/>
        <v/>
      </c>
      <c r="AC105" s="4" t="str">
        <f t="shared" si="97"/>
        <v/>
      </c>
      <c r="AD105" s="4" t="str">
        <f t="shared" si="98"/>
        <v/>
      </c>
      <c r="AE105" s="1" t="str">
        <f t="shared" si="103"/>
        <v/>
      </c>
      <c r="AF105" s="1" t="str">
        <f t="shared" si="104"/>
        <v/>
      </c>
      <c r="AG105" s="1" t="str">
        <f t="shared" si="105"/>
        <v/>
      </c>
      <c r="AH105" s="1" t="str">
        <f t="shared" si="106"/>
        <v/>
      </c>
      <c r="AI105" s="1" t="str">
        <f t="shared" si="107"/>
        <v/>
      </c>
      <c r="AJ105" s="1" t="str">
        <f t="shared" si="108"/>
        <v/>
      </c>
      <c r="AK105" s="1">
        <f t="shared" si="133"/>
        <v>0</v>
      </c>
      <c r="AL105" s="1">
        <f t="shared" si="134"/>
        <v>0</v>
      </c>
      <c r="AM105" s="1" t="str">
        <f t="shared" si="144"/>
        <v/>
      </c>
      <c r="AN105" s="1">
        <f t="shared" si="109"/>
        <v>0</v>
      </c>
      <c r="AO105" s="1" t="str">
        <f t="shared" si="141"/>
        <v/>
      </c>
      <c r="AP105" s="1" t="str">
        <f t="shared" si="110"/>
        <v>N</v>
      </c>
      <c r="AQ105" s="1" t="str">
        <f t="shared" si="111"/>
        <v>N</v>
      </c>
      <c r="AR105" s="1" t="str">
        <f t="shared" si="112"/>
        <v>N</v>
      </c>
      <c r="AS105" s="1" t="str">
        <f t="shared" si="113"/>
        <v/>
      </c>
      <c r="AT105" s="15" t="str">
        <f t="shared" si="114"/>
        <v/>
      </c>
      <c r="AU105" s="1" t="str">
        <f t="shared" si="115"/>
        <v/>
      </c>
      <c r="AV105" s="1" t="str">
        <f t="shared" si="116"/>
        <v/>
      </c>
      <c r="AW105" s="1" t="str">
        <f t="shared" si="117"/>
        <v/>
      </c>
      <c r="AX105" s="1" t="str">
        <f t="shared" si="118"/>
        <v/>
      </c>
      <c r="AY105" s="1" t="str">
        <f t="shared" si="119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4"/>
        <v>00000</v>
      </c>
      <c r="BD105" s="1" t="str">
        <f t="shared" si="85"/>
        <v>000000</v>
      </c>
      <c r="BE105" s="1" t="str">
        <f t="shared" si="86"/>
        <v>000000</v>
      </c>
      <c r="BF105" s="1" t="str">
        <f t="shared" si="87"/>
        <v>B</v>
      </c>
      <c r="BG105" s="1" t="str">
        <f t="shared" si="120"/>
        <v/>
      </c>
      <c r="BH105" s="1">
        <f t="shared" si="135"/>
        <v>0</v>
      </c>
      <c r="BI105" s="1" t="str">
        <f t="shared" si="121"/>
        <v/>
      </c>
      <c r="BJ105" s="1">
        <f t="shared" si="136"/>
        <v>0</v>
      </c>
      <c r="BK105" s="1" t="str">
        <f t="shared" si="122"/>
        <v/>
      </c>
      <c r="BL105" s="1">
        <f t="shared" si="137"/>
        <v>0</v>
      </c>
      <c r="BM105" s="1" t="str">
        <f t="shared" si="138"/>
        <v>0</v>
      </c>
      <c r="BN105" s="1" t="str">
        <f t="shared" si="139"/>
        <v>0</v>
      </c>
      <c r="BO105" s="1" t="str">
        <f t="shared" si="140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9"/>
        <v/>
      </c>
      <c r="C106" s="101" t="str">
        <f t="shared" si="89"/>
        <v/>
      </c>
      <c r="D106" s="96" t="str">
        <f t="shared" si="123"/>
        <v/>
      </c>
      <c r="E106" s="97" t="str">
        <f t="shared" si="124"/>
        <v/>
      </c>
      <c r="F106" s="8" t="str">
        <f>IF(M106="","",IF(M106="P",IF(D106="","L","W"),IF(E106="","L","W")))</f>
        <v/>
      </c>
      <c r="H106" s="104" t="str">
        <f t="shared" si="90"/>
        <v/>
      </c>
      <c r="I106" s="96" t="str">
        <f t="shared" si="125"/>
        <v/>
      </c>
      <c r="J106" s="97" t="str">
        <f t="shared" si="126"/>
        <v/>
      </c>
      <c r="K106" s="8" t="str">
        <f t="shared" si="127"/>
        <v/>
      </c>
      <c r="L106" s="54"/>
      <c r="M106" s="17" t="str">
        <f>IF('Hedging Dashboard'!AH106="","",'Hedging Dashboard'!AH106)</f>
        <v/>
      </c>
      <c r="O106" s="9" t="str">
        <f t="shared" si="91"/>
        <v/>
      </c>
      <c r="P106" s="96" t="str">
        <f t="shared" si="128"/>
        <v/>
      </c>
      <c r="Q106" s="97" t="str">
        <f t="shared" si="129"/>
        <v/>
      </c>
      <c r="R106" s="4" t="str">
        <f t="shared" si="130"/>
        <v/>
      </c>
      <c r="S106" s="4" t="str">
        <f t="shared" si="131"/>
        <v/>
      </c>
      <c r="T106" s="130" t="str">
        <f t="shared" si="132"/>
        <v/>
      </c>
      <c r="U106" s="4" t="str">
        <f>IF(M106="","",IF(B106="NB",U105,IF(T106="",SUM($T$5:$T106)+S106,SUM($T$5:$T106))))</f>
        <v/>
      </c>
      <c r="V106" s="108" t="str">
        <f t="shared" si="142"/>
        <v/>
      </c>
      <c r="W106" s="82" t="e">
        <f t="shared" si="101"/>
        <v>#VALUE!</v>
      </c>
      <c r="X106" s="84" t="str">
        <f>IF(M106="","",IF(W106&gt;0,"W",IF(W106&lt;0,"L","")))</f>
        <v/>
      </c>
      <c r="Y106" s="9" t="str">
        <f t="shared" si="94"/>
        <v>B</v>
      </c>
      <c r="Z106" s="4" t="str">
        <f t="shared" si="95"/>
        <v>C</v>
      </c>
      <c r="AA106" s="4" t="str">
        <f t="shared" si="96"/>
        <v>B</v>
      </c>
      <c r="AB106" s="4" t="str">
        <f t="shared" si="143"/>
        <v/>
      </c>
      <c r="AC106" s="4" t="str">
        <f t="shared" si="97"/>
        <v/>
      </c>
      <c r="AD106" s="4" t="str">
        <f t="shared" si="98"/>
        <v/>
      </c>
      <c r="AE106" s="1" t="str">
        <f t="shared" ref="AE106:AE137" si="145">IF(M105="","",IF(Y106="B",IF(M105="P",BH106,""),IF(M104="B",BH106,"")))</f>
        <v/>
      </c>
      <c r="AF106" s="1" t="str">
        <f t="shared" ref="AF106:AF137" si="146">IF(M105="","",IF(Y106="B",IF(M105="B",BH106,""),IF(M104="P",BH106,"")))</f>
        <v/>
      </c>
      <c r="AG106" s="1" t="str">
        <f t="shared" ref="AG106:AG137" si="147">IF(M105="","",IF(Z106="C",IF(M105="B",BJ106,""),IF(M104="B",BJ106,"")))</f>
        <v/>
      </c>
      <c r="AH106" s="1" t="str">
        <f t="shared" ref="AH106:AH137" si="148">IF(M105="","",IF(Z106="C",IF(M105="P",BJ106,""),IF(M104="P",BJ106,"")))</f>
        <v/>
      </c>
      <c r="AI106" s="1" t="str">
        <f t="shared" ref="AI106:AI137" si="149">IF(M105="","",IF(AND(AE106="L5",AH106="L5",AY106=""),"L0",AX106))</f>
        <v/>
      </c>
      <c r="AJ106" s="1" t="str">
        <f t="shared" ref="AJ106:AJ137" si="150">IF(M105="","",IF(AND(AF106="L5",AH106="L5",AX106=""),"L0",AY106))</f>
        <v/>
      </c>
      <c r="AK106" s="1">
        <f t="shared" si="133"/>
        <v>0</v>
      </c>
      <c r="AL106" s="1">
        <f t="shared" si="134"/>
        <v>0</v>
      </c>
      <c r="AM106" s="1" t="str">
        <f t="shared" si="144"/>
        <v/>
      </c>
      <c r="AN106" s="1">
        <f>IF(X106="",0,IFERROR(VLOOKUP(X101&amp;X102&amp;X103&amp;X104&amp;X105&amp;X106,BW:BX,2,FALSE),0))</f>
        <v>0</v>
      </c>
      <c r="AO106" s="1" t="str">
        <f t="shared" si="141"/>
        <v/>
      </c>
      <c r="AP106" s="1" t="str">
        <f t="shared" si="110"/>
        <v>N</v>
      </c>
      <c r="AQ106" s="1" t="str">
        <f t="shared" si="111"/>
        <v>N</v>
      </c>
      <c r="AR106" s="1" t="str">
        <f t="shared" si="112"/>
        <v>N</v>
      </c>
      <c r="AS106" s="1" t="str">
        <f t="shared" si="113"/>
        <v/>
      </c>
      <c r="AT106" s="15" t="str">
        <f t="shared" si="114"/>
        <v/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7"/>
        <v/>
      </c>
      <c r="AX106" s="1" t="str">
        <f t="shared" si="118"/>
        <v/>
      </c>
      <c r="AY106" s="1" t="str">
        <f t="shared" si="119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4"/>
        <v>00000</v>
      </c>
      <c r="BD106" s="1" t="str">
        <f t="shared" si="85"/>
        <v>000000</v>
      </c>
      <c r="BE106" s="1" t="str">
        <f t="shared" si="86"/>
        <v>000000</v>
      </c>
      <c r="BF106" s="1" t="str">
        <f t="shared" si="87"/>
        <v>B</v>
      </c>
      <c r="BG106" s="1" t="str">
        <f t="shared" si="120"/>
        <v/>
      </c>
      <c r="BH106" s="1">
        <f t="shared" si="135"/>
        <v>0</v>
      </c>
      <c r="BI106" s="1" t="str">
        <f t="shared" si="121"/>
        <v/>
      </c>
      <c r="BJ106" s="1">
        <f t="shared" si="136"/>
        <v>0</v>
      </c>
      <c r="BK106" s="1" t="str">
        <f t="shared" si="122"/>
        <v/>
      </c>
      <c r="BL106" s="1">
        <f t="shared" si="137"/>
        <v>0</v>
      </c>
      <c r="BM106" s="1" t="str">
        <f t="shared" si="138"/>
        <v>0</v>
      </c>
      <c r="BN106" s="1" t="str">
        <f t="shared" si="139"/>
        <v>0</v>
      </c>
      <c r="BO106" s="1" t="str">
        <f t="shared" si="140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9"/>
        <v/>
      </c>
      <c r="C107" s="101" t="str">
        <f t="shared" si="89"/>
        <v/>
      </c>
      <c r="D107" s="96" t="str">
        <f t="shared" si="123"/>
        <v/>
      </c>
      <c r="E107" s="97" t="str">
        <f t="shared" si="124"/>
        <v/>
      </c>
      <c r="F107" s="8" t="str">
        <f>IF(M107="","",IF(M107="P",IF(D107="","L","W"),IF(E107="","L","W")))</f>
        <v/>
      </c>
      <c r="H107" s="104" t="str">
        <f t="shared" si="90"/>
        <v/>
      </c>
      <c r="I107" s="96" t="str">
        <f t="shared" si="125"/>
        <v/>
      </c>
      <c r="J107" s="97" t="str">
        <f t="shared" si="126"/>
        <v/>
      </c>
      <c r="K107" s="8" t="str">
        <f t="shared" si="127"/>
        <v/>
      </c>
      <c r="L107" s="54"/>
      <c r="M107" s="17" t="str">
        <f>IF('Hedging Dashboard'!AH107="","",'Hedging Dashboard'!AH107)</f>
        <v/>
      </c>
      <c r="O107" s="9" t="str">
        <f t="shared" si="91"/>
        <v/>
      </c>
      <c r="P107" s="96" t="str">
        <f t="shared" si="128"/>
        <v/>
      </c>
      <c r="Q107" s="97" t="str">
        <f t="shared" si="129"/>
        <v/>
      </c>
      <c r="R107" s="4" t="str">
        <f t="shared" si="130"/>
        <v/>
      </c>
      <c r="S107" s="4" t="str">
        <f t="shared" si="131"/>
        <v/>
      </c>
      <c r="T107" s="130" t="str">
        <f t="shared" si="132"/>
        <v/>
      </c>
      <c r="U107" s="4" t="str">
        <f>IF(M107="","",IF(B107="NB",U106,IF(T107="",SUM($T$5:$T107)+S107,SUM($T$5:$T107))))</f>
        <v/>
      </c>
      <c r="V107" s="108" t="str">
        <f t="shared" si="142"/>
        <v/>
      </c>
      <c r="W107" s="82" t="e">
        <f t="shared" si="101"/>
        <v>#VALUE!</v>
      </c>
      <c r="X107" s="84" t="str">
        <f>IF(M107="","",IF(W107&gt;0,"W",IF(W107&lt;0,"L","")))</f>
        <v/>
      </c>
      <c r="Y107" s="9" t="str">
        <f t="shared" si="94"/>
        <v>B</v>
      </c>
      <c r="Z107" s="4" t="str">
        <f t="shared" si="95"/>
        <v>C</v>
      </c>
      <c r="AA107" s="4" t="str">
        <f t="shared" si="96"/>
        <v>B</v>
      </c>
      <c r="AB107" s="4" t="str">
        <f t="shared" si="143"/>
        <v/>
      </c>
      <c r="AC107" s="4" t="str">
        <f t="shared" si="97"/>
        <v/>
      </c>
      <c r="AD107" s="4" t="str">
        <f t="shared" si="98"/>
        <v/>
      </c>
      <c r="AE107" s="1" t="str">
        <f t="shared" si="145"/>
        <v/>
      </c>
      <c r="AF107" s="1" t="str">
        <f t="shared" si="146"/>
        <v/>
      </c>
      <c r="AG107" s="1" t="str">
        <f t="shared" si="147"/>
        <v/>
      </c>
      <c r="AH107" s="1" t="str">
        <f t="shared" si="148"/>
        <v/>
      </c>
      <c r="AI107" s="1" t="str">
        <f t="shared" si="149"/>
        <v/>
      </c>
      <c r="AJ107" s="1" t="str">
        <f t="shared" si="150"/>
        <v/>
      </c>
      <c r="AK107" s="1">
        <f t="shared" si="133"/>
        <v>0</v>
      </c>
      <c r="AL107" s="1">
        <f t="shared" si="134"/>
        <v>0</v>
      </c>
      <c r="AM107" s="1" t="str">
        <f t="shared" si="144"/>
        <v/>
      </c>
      <c r="AN107" s="1">
        <f>IF(X107="",0,IFERROR(VLOOKUP(X102&amp;X103&amp;X104&amp;X105&amp;X106&amp;X107,BW:BX,2,FALSE),0))</f>
        <v>0</v>
      </c>
      <c r="AO107" s="1" t="str">
        <f t="shared" si="141"/>
        <v/>
      </c>
      <c r="AP107" s="1" t="str">
        <f t="shared" si="110"/>
        <v>N</v>
      </c>
      <c r="AQ107" s="1" t="str">
        <f t="shared" si="111"/>
        <v>N</v>
      </c>
      <c r="AR107" s="1" t="str">
        <f t="shared" si="112"/>
        <v>N</v>
      </c>
      <c r="AS107" s="1" t="str">
        <f t="shared" si="113"/>
        <v/>
      </c>
      <c r="AT107" s="15" t="str">
        <f t="shared" si="114"/>
        <v/>
      </c>
      <c r="AU107" s="1" t="str">
        <f t="shared" si="151"/>
        <v/>
      </c>
      <c r="AV107" s="1" t="str">
        <f t="shared" si="152"/>
        <v/>
      </c>
      <c r="AW107" s="1" t="str">
        <f t="shared" si="117"/>
        <v/>
      </c>
      <c r="AX107" s="1" t="str">
        <f t="shared" si="118"/>
        <v/>
      </c>
      <c r="AY107" s="1" t="str">
        <f t="shared" si="119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4"/>
        <v>00000</v>
      </c>
      <c r="BD107" s="1" t="str">
        <f t="shared" si="85"/>
        <v>000000</v>
      </c>
      <c r="BE107" s="1" t="str">
        <f t="shared" si="86"/>
        <v>000000</v>
      </c>
      <c r="BF107" s="1" t="str">
        <f t="shared" si="87"/>
        <v>B</v>
      </c>
      <c r="BG107" s="1" t="str">
        <f t="shared" si="120"/>
        <v/>
      </c>
      <c r="BH107" s="1">
        <f t="shared" si="135"/>
        <v>0</v>
      </c>
      <c r="BI107" s="1" t="str">
        <f t="shared" si="121"/>
        <v/>
      </c>
      <c r="BJ107" s="1">
        <f t="shared" si="136"/>
        <v>0</v>
      </c>
      <c r="BK107" s="1" t="str">
        <f t="shared" si="122"/>
        <v/>
      </c>
      <c r="BL107" s="1">
        <f t="shared" si="137"/>
        <v>0</v>
      </c>
      <c r="BM107" s="1" t="str">
        <f t="shared" si="138"/>
        <v>0</v>
      </c>
      <c r="BN107" s="1" t="str">
        <f t="shared" si="139"/>
        <v>0</v>
      </c>
      <c r="BO107" s="1" t="str">
        <f t="shared" si="140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9"/>
        <v/>
      </c>
      <c r="C108" s="101" t="str">
        <f t="shared" si="89"/>
        <v/>
      </c>
      <c r="D108" s="96" t="str">
        <f t="shared" si="123"/>
        <v/>
      </c>
      <c r="E108" s="97" t="str">
        <f t="shared" si="124"/>
        <v/>
      </c>
      <c r="F108" s="8" t="str">
        <f>IF(M108="","",IF(M108="P",IF(D108="","L","W"),IF(E108="","L","W")))</f>
        <v/>
      </c>
      <c r="H108" s="104" t="str">
        <f t="shared" si="90"/>
        <v/>
      </c>
      <c r="I108" s="96" t="str">
        <f t="shared" si="125"/>
        <v/>
      </c>
      <c r="J108" s="97" t="str">
        <f t="shared" si="126"/>
        <v/>
      </c>
      <c r="K108" s="8" t="str">
        <f t="shared" si="127"/>
        <v/>
      </c>
      <c r="L108" s="54"/>
      <c r="M108" s="17" t="str">
        <f>IF('Hedging Dashboard'!AH108="","",'Hedging Dashboard'!AH108)</f>
        <v/>
      </c>
      <c r="O108" s="9" t="str">
        <f t="shared" si="91"/>
        <v/>
      </c>
      <c r="P108" s="96" t="str">
        <f t="shared" si="128"/>
        <v/>
      </c>
      <c r="Q108" s="97" t="str">
        <f t="shared" si="129"/>
        <v/>
      </c>
      <c r="R108" s="4" t="str">
        <f t="shared" si="130"/>
        <v/>
      </c>
      <c r="S108" s="4" t="str">
        <f t="shared" si="131"/>
        <v/>
      </c>
      <c r="T108" s="130" t="str">
        <f t="shared" si="132"/>
        <v/>
      </c>
      <c r="U108" s="4" t="str">
        <f>IF(M108="","",IF(B108="NB",U107,IF(T108="",SUM($T$5:$T108)+S108,SUM($T$5:$T108))))</f>
        <v/>
      </c>
      <c r="V108" s="108" t="str">
        <f t="shared" si="142"/>
        <v/>
      </c>
      <c r="W108" s="82" t="e">
        <f t="shared" si="101"/>
        <v>#VALUE!</v>
      </c>
      <c r="X108" s="84" t="str">
        <f>IF(M108="","",IF(W108&gt;0,"W",IF(W108&lt;0,"L","")))</f>
        <v/>
      </c>
      <c r="Y108" s="9" t="str">
        <f t="shared" si="94"/>
        <v>B</v>
      </c>
      <c r="Z108" s="4" t="str">
        <f t="shared" si="95"/>
        <v>C</v>
      </c>
      <c r="AA108" s="4" t="str">
        <f t="shared" si="96"/>
        <v>B</v>
      </c>
      <c r="AB108" s="4" t="str">
        <f t="shared" si="143"/>
        <v/>
      </c>
      <c r="AC108" s="4" t="str">
        <f t="shared" si="97"/>
        <v/>
      </c>
      <c r="AD108" s="4" t="str">
        <f t="shared" si="98"/>
        <v/>
      </c>
      <c r="AE108" s="1" t="str">
        <f t="shared" si="145"/>
        <v/>
      </c>
      <c r="AF108" s="1" t="str">
        <f t="shared" si="146"/>
        <v/>
      </c>
      <c r="AG108" s="1" t="str">
        <f t="shared" si="147"/>
        <v/>
      </c>
      <c r="AH108" s="1" t="str">
        <f t="shared" si="148"/>
        <v/>
      </c>
      <c r="AI108" s="1" t="str">
        <f t="shared" si="149"/>
        <v/>
      </c>
      <c r="AJ108" s="1" t="str">
        <f t="shared" si="150"/>
        <v/>
      </c>
      <c r="AK108" s="1">
        <f t="shared" si="133"/>
        <v>0</v>
      </c>
      <c r="AL108" s="1">
        <f t="shared" si="134"/>
        <v>0</v>
      </c>
      <c r="AM108" s="1" t="str">
        <f t="shared" si="144"/>
        <v/>
      </c>
      <c r="AN108" s="1">
        <f>IF(X108="",0,IFERROR(VLOOKUP(X103&amp;X104&amp;X105&amp;X106&amp;X107&amp;X108,BW:BX,2,FALSE),0))</f>
        <v>0</v>
      </c>
      <c r="AO108" s="1" t="str">
        <f t="shared" si="141"/>
        <v/>
      </c>
      <c r="AP108" s="1" t="str">
        <f t="shared" si="110"/>
        <v>N</v>
      </c>
      <c r="AQ108" s="1" t="str">
        <f t="shared" si="111"/>
        <v>N</v>
      </c>
      <c r="AR108" s="1" t="str">
        <f t="shared" si="112"/>
        <v>N</v>
      </c>
      <c r="AS108" s="1" t="str">
        <f t="shared" si="113"/>
        <v/>
      </c>
      <c r="AT108" s="15" t="str">
        <f t="shared" si="114"/>
        <v/>
      </c>
      <c r="AU108" s="1" t="str">
        <f t="shared" si="151"/>
        <v/>
      </c>
      <c r="AV108" s="1" t="str">
        <f t="shared" si="152"/>
        <v/>
      </c>
      <c r="AW108" s="1" t="str">
        <f t="shared" si="117"/>
        <v/>
      </c>
      <c r="AX108" s="1" t="str">
        <f t="shared" si="118"/>
        <v/>
      </c>
      <c r="AY108" s="1" t="str">
        <f t="shared" si="119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4"/>
        <v>00000</v>
      </c>
      <c r="BD108" s="1" t="str">
        <f t="shared" si="85"/>
        <v>000000</v>
      </c>
      <c r="BE108" s="1" t="str">
        <f t="shared" si="86"/>
        <v>000000</v>
      </c>
      <c r="BF108" s="1" t="str">
        <f t="shared" si="87"/>
        <v>B</v>
      </c>
      <c r="BG108" s="1" t="str">
        <f t="shared" si="120"/>
        <v/>
      </c>
      <c r="BH108" s="1">
        <f t="shared" si="135"/>
        <v>0</v>
      </c>
      <c r="BI108" s="1" t="str">
        <f t="shared" si="121"/>
        <v/>
      </c>
      <c r="BJ108" s="1">
        <f t="shared" si="136"/>
        <v>0</v>
      </c>
      <c r="BK108" s="1" t="str">
        <f t="shared" si="122"/>
        <v/>
      </c>
      <c r="BL108" s="1">
        <f t="shared" si="137"/>
        <v>0</v>
      </c>
      <c r="BM108" s="1" t="str">
        <f t="shared" si="138"/>
        <v>0</v>
      </c>
      <c r="BN108" s="1" t="str">
        <f t="shared" si="139"/>
        <v>0</v>
      </c>
      <c r="BO108" s="1" t="str">
        <f t="shared" si="140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9"/>
        <v/>
      </c>
      <c r="C109" s="102" t="str">
        <f t="shared" si="89"/>
        <v/>
      </c>
      <c r="D109" s="98" t="str">
        <f t="shared" si="123"/>
        <v/>
      </c>
      <c r="E109" s="99" t="str">
        <f t="shared" si="124"/>
        <v/>
      </c>
      <c r="F109" s="10" t="str">
        <f>IF(M109="","",IF(M109="P",IF(D109="","L","W"),IF(E109="","L","W")))</f>
        <v/>
      </c>
      <c r="H109" s="105" t="str">
        <f t="shared" si="90"/>
        <v/>
      </c>
      <c r="I109" s="98" t="str">
        <f t="shared" si="125"/>
        <v/>
      </c>
      <c r="J109" s="99" t="str">
        <f t="shared" si="126"/>
        <v/>
      </c>
      <c r="K109" s="10" t="str">
        <f t="shared" si="127"/>
        <v/>
      </c>
      <c r="L109" s="54"/>
      <c r="M109" s="18" t="str">
        <f>IF('Hedging Dashboard'!AH109="","",'Hedging Dashboard'!AH109)</f>
        <v/>
      </c>
      <c r="O109" s="85" t="str">
        <f t="shared" si="91"/>
        <v/>
      </c>
      <c r="P109" s="98" t="str">
        <f t="shared" si="128"/>
        <v/>
      </c>
      <c r="Q109" s="99" t="str">
        <f t="shared" si="129"/>
        <v/>
      </c>
      <c r="R109" s="5" t="str">
        <f t="shared" si="130"/>
        <v/>
      </c>
      <c r="S109" s="5" t="str">
        <f t="shared" si="131"/>
        <v/>
      </c>
      <c r="T109" s="131" t="str">
        <f t="shared" si="132"/>
        <v/>
      </c>
      <c r="U109" s="5" t="str">
        <f>IF(M109="","",IF(B109="NB",U108,IF(T109="",SUM($T$5:$T109)+S109,SUM($T$5:$T109))))</f>
        <v/>
      </c>
      <c r="V109" s="109" t="str">
        <f t="shared" si="142"/>
        <v/>
      </c>
      <c r="W109" s="82" t="e">
        <f t="shared" si="101"/>
        <v>#VALUE!</v>
      </c>
      <c r="X109" s="84" t="str">
        <f>IF(M109="","",IF(W109&gt;0,"W",IF(W109&lt;0,"L","")))</f>
        <v/>
      </c>
      <c r="Y109" s="9" t="str">
        <f t="shared" si="94"/>
        <v>B</v>
      </c>
      <c r="Z109" s="4" t="str">
        <f t="shared" si="95"/>
        <v>C</v>
      </c>
      <c r="AA109" s="4" t="str">
        <f t="shared" si="96"/>
        <v>B</v>
      </c>
      <c r="AB109" s="4" t="str">
        <f t="shared" si="143"/>
        <v/>
      </c>
      <c r="AC109" s="4" t="str">
        <f t="shared" si="97"/>
        <v/>
      </c>
      <c r="AD109" s="4" t="str">
        <f t="shared" si="98"/>
        <v/>
      </c>
      <c r="AE109" s="1" t="str">
        <f t="shared" si="145"/>
        <v/>
      </c>
      <c r="AF109" s="1" t="str">
        <f t="shared" si="146"/>
        <v/>
      </c>
      <c r="AG109" s="1" t="str">
        <f t="shared" si="147"/>
        <v/>
      </c>
      <c r="AH109" s="1" t="str">
        <f t="shared" si="148"/>
        <v/>
      </c>
      <c r="AI109" s="1" t="str">
        <f t="shared" si="149"/>
        <v/>
      </c>
      <c r="AJ109" s="1" t="str">
        <f t="shared" si="150"/>
        <v/>
      </c>
      <c r="AK109" s="1">
        <f t="shared" si="133"/>
        <v>0</v>
      </c>
      <c r="AL109" s="1">
        <f t="shared" si="134"/>
        <v>0</v>
      </c>
      <c r="AM109" s="1" t="str">
        <f t="shared" si="144"/>
        <v/>
      </c>
      <c r="AN109" s="1">
        <f>IF(X109="",0,IFERROR(VLOOKUP(X104&amp;X105&amp;X106&amp;X107&amp;X108&amp;X109,BW:BX,2,FALSE),0))</f>
        <v>0</v>
      </c>
      <c r="AO109" s="1" t="str">
        <f t="shared" si="141"/>
        <v/>
      </c>
      <c r="AP109" s="1" t="str">
        <f t="shared" si="110"/>
        <v>N</v>
      </c>
      <c r="AQ109" s="1" t="str">
        <f t="shared" si="111"/>
        <v>N</v>
      </c>
      <c r="AR109" s="1" t="str">
        <f t="shared" si="112"/>
        <v>N</v>
      </c>
      <c r="AS109" s="1" t="str">
        <f t="shared" si="113"/>
        <v/>
      </c>
      <c r="AT109" s="15" t="str">
        <f t="shared" si="114"/>
        <v/>
      </c>
      <c r="AU109" s="1" t="str">
        <f t="shared" si="151"/>
        <v/>
      </c>
      <c r="AV109" s="1" t="str">
        <f t="shared" si="152"/>
        <v/>
      </c>
      <c r="AW109" s="1" t="str">
        <f t="shared" si="117"/>
        <v/>
      </c>
      <c r="AX109" s="1" t="str">
        <f t="shared" si="118"/>
        <v/>
      </c>
      <c r="AY109" s="1" t="str">
        <f t="shared" si="119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4"/>
        <v>00000</v>
      </c>
      <c r="BD109" s="1" t="str">
        <f t="shared" si="85"/>
        <v>000000</v>
      </c>
      <c r="BE109" s="1" t="str">
        <f t="shared" si="86"/>
        <v>000000</v>
      </c>
      <c r="BF109" s="1" t="str">
        <f t="shared" si="87"/>
        <v>B</v>
      </c>
      <c r="BG109" s="1" t="str">
        <f t="shared" si="120"/>
        <v/>
      </c>
      <c r="BH109" s="1">
        <f t="shared" si="135"/>
        <v>0</v>
      </c>
      <c r="BI109" s="1" t="str">
        <f t="shared" si="121"/>
        <v/>
      </c>
      <c r="BJ109" s="1">
        <f t="shared" si="136"/>
        <v>0</v>
      </c>
      <c r="BK109" s="1" t="str">
        <f t="shared" si="122"/>
        <v/>
      </c>
      <c r="BL109" s="1">
        <f t="shared" si="137"/>
        <v>0</v>
      </c>
      <c r="BM109" s="1" t="str">
        <f t="shared" si="138"/>
        <v>0</v>
      </c>
      <c r="BN109" s="1" t="str">
        <f t="shared" si="139"/>
        <v>0</v>
      </c>
      <c r="BO109" s="1" t="str">
        <f t="shared" si="140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143"/>
        <v/>
      </c>
      <c r="AC110" s="4" t="str">
        <f t="shared" ref="AC110:AC116" si="153">K108&amp;K109</f>
        <v/>
      </c>
      <c r="AD110" s="4" t="str">
        <f t="shared" ref="AD110:AD116" si="154">R108&amp;R109</f>
        <v/>
      </c>
      <c r="AE110" s="1" t="str">
        <f t="shared" si="145"/>
        <v/>
      </c>
      <c r="AF110" s="1" t="str">
        <f t="shared" si="146"/>
        <v/>
      </c>
      <c r="AG110" s="1" t="str">
        <f t="shared" si="147"/>
        <v/>
      </c>
      <c r="AH110" s="1" t="str">
        <f t="shared" si="148"/>
        <v/>
      </c>
      <c r="AI110" s="1" t="str">
        <f t="shared" si="149"/>
        <v/>
      </c>
      <c r="AJ110" s="1" t="str">
        <f t="shared" si="150"/>
        <v/>
      </c>
      <c r="AK110" s="1">
        <f t="shared" si="133"/>
        <v>0</v>
      </c>
      <c r="AL110" s="1">
        <f t="shared" si="134"/>
        <v>0</v>
      </c>
      <c r="AP110" s="1" t="str">
        <f t="shared" si="110"/>
        <v>N</v>
      </c>
      <c r="AQ110" s="1" t="str">
        <f t="shared" si="111"/>
        <v>N</v>
      </c>
      <c r="AR110" s="1" t="str">
        <f t="shared" si="112"/>
        <v>N</v>
      </c>
      <c r="AT110" s="15" t="str">
        <f t="shared" si="114"/>
        <v/>
      </c>
      <c r="AU110" s="1" t="str">
        <f t="shared" si="151"/>
        <v/>
      </c>
      <c r="AV110" s="1" t="str">
        <f t="shared" si="15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143"/>
        <v/>
      </c>
      <c r="AC111" s="4" t="str">
        <f t="shared" si="153"/>
        <v/>
      </c>
      <c r="AD111" s="4" t="str">
        <f t="shared" si="154"/>
        <v/>
      </c>
      <c r="AE111" s="1" t="str">
        <f t="shared" si="145"/>
        <v/>
      </c>
      <c r="AF111" s="1" t="str">
        <f t="shared" si="146"/>
        <v/>
      </c>
      <c r="AG111" s="1" t="str">
        <f t="shared" si="147"/>
        <v/>
      </c>
      <c r="AH111" s="1" t="str">
        <f t="shared" si="148"/>
        <v/>
      </c>
      <c r="AI111" s="1" t="str">
        <f t="shared" si="149"/>
        <v/>
      </c>
      <c r="AJ111" s="1" t="str">
        <f t="shared" si="150"/>
        <v/>
      </c>
      <c r="AK111" s="1">
        <f t="shared" si="133"/>
        <v>0</v>
      </c>
      <c r="AL111" s="1">
        <f t="shared" si="134"/>
        <v>0</v>
      </c>
      <c r="AP111" s="1" t="str">
        <f t="shared" si="110"/>
        <v>N</v>
      </c>
      <c r="AQ111" s="1" t="str">
        <f t="shared" si="111"/>
        <v>N</v>
      </c>
      <c r="AR111" s="1" t="str">
        <f t="shared" si="112"/>
        <v>N</v>
      </c>
      <c r="AT111" s="15" t="str">
        <f t="shared" si="114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143"/>
        <v/>
      </c>
      <c r="AC112" s="4" t="str">
        <f t="shared" si="153"/>
        <v/>
      </c>
      <c r="AD112" s="4" t="str">
        <f t="shared" si="154"/>
        <v/>
      </c>
      <c r="AE112" s="1" t="str">
        <f t="shared" si="145"/>
        <v/>
      </c>
      <c r="AF112" s="1" t="str">
        <f t="shared" si="146"/>
        <v/>
      </c>
      <c r="AG112" s="1" t="str">
        <f t="shared" si="147"/>
        <v/>
      </c>
      <c r="AH112" s="1" t="str">
        <f t="shared" si="148"/>
        <v/>
      </c>
      <c r="AI112" s="1" t="str">
        <f t="shared" si="149"/>
        <v/>
      </c>
      <c r="AJ112" s="1" t="str">
        <f t="shared" si="150"/>
        <v/>
      </c>
      <c r="AK112" s="1">
        <f t="shared" si="133"/>
        <v>0</v>
      </c>
      <c r="AL112" s="1">
        <f t="shared" si="134"/>
        <v>0</v>
      </c>
      <c r="AP112" s="1" t="str">
        <f t="shared" si="110"/>
        <v>N</v>
      </c>
      <c r="AQ112" s="1" t="str">
        <f t="shared" si="111"/>
        <v>N</v>
      </c>
      <c r="AR112" s="1" t="str">
        <f t="shared" si="112"/>
        <v>N</v>
      </c>
      <c r="AT112" s="15" t="str">
        <f t="shared" si="114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143"/>
        <v/>
      </c>
      <c r="AC113" s="4" t="str">
        <f t="shared" si="153"/>
        <v/>
      </c>
      <c r="AD113" s="4" t="str">
        <f t="shared" si="154"/>
        <v/>
      </c>
      <c r="AE113" s="1" t="str">
        <f t="shared" si="145"/>
        <v/>
      </c>
      <c r="AF113" s="1" t="str">
        <f t="shared" si="146"/>
        <v/>
      </c>
      <c r="AG113" s="1" t="str">
        <f t="shared" si="147"/>
        <v/>
      </c>
      <c r="AH113" s="1" t="str">
        <f t="shared" si="148"/>
        <v/>
      </c>
      <c r="AI113" s="1" t="str">
        <f t="shared" si="149"/>
        <v/>
      </c>
      <c r="AJ113" s="1" t="str">
        <f t="shared" si="150"/>
        <v/>
      </c>
      <c r="AK113" s="1">
        <f t="shared" si="133"/>
        <v>0</v>
      </c>
      <c r="AL113" s="1">
        <f t="shared" si="134"/>
        <v>0</v>
      </c>
      <c r="AP113" s="1" t="str">
        <f t="shared" si="110"/>
        <v>N</v>
      </c>
      <c r="AQ113" s="1" t="str">
        <f t="shared" si="111"/>
        <v>N</v>
      </c>
      <c r="AR113" s="1" t="str">
        <f t="shared" si="112"/>
        <v>N</v>
      </c>
      <c r="AT113" s="15" t="str">
        <f t="shared" si="114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-4</v>
      </c>
      <c r="P114" s="186"/>
      <c r="Q114" s="186"/>
      <c r="R114" s="186"/>
      <c r="S114" s="186"/>
      <c r="T114" s="186"/>
      <c r="U114" s="186"/>
      <c r="V114" s="190"/>
      <c r="AB114" s="4" t="str">
        <f t="shared" si="143"/>
        <v/>
      </c>
      <c r="AC114" s="4" t="str">
        <f t="shared" si="153"/>
        <v/>
      </c>
      <c r="AD114" s="4" t="str">
        <f t="shared" si="154"/>
        <v/>
      </c>
      <c r="AE114" s="1" t="str">
        <f t="shared" si="145"/>
        <v/>
      </c>
      <c r="AF114" s="1" t="str">
        <f t="shared" si="146"/>
        <v/>
      </c>
      <c r="AG114" s="1" t="str">
        <f t="shared" si="147"/>
        <v/>
      </c>
      <c r="AH114" s="1" t="str">
        <f t="shared" si="148"/>
        <v/>
      </c>
      <c r="AI114" s="1" t="str">
        <f t="shared" si="149"/>
        <v/>
      </c>
      <c r="AJ114" s="1" t="str">
        <f t="shared" si="150"/>
        <v/>
      </c>
      <c r="AK114" s="1">
        <f t="shared" si="133"/>
        <v>0</v>
      </c>
      <c r="AL114" s="1">
        <f t="shared" si="134"/>
        <v>0</v>
      </c>
      <c r="AP114" s="1" t="str">
        <f t="shared" si="110"/>
        <v>N</v>
      </c>
      <c r="AQ114" s="1" t="str">
        <f t="shared" si="111"/>
        <v>N</v>
      </c>
      <c r="AR114" s="1" t="str">
        <f t="shared" si="112"/>
        <v>N</v>
      </c>
      <c r="AT114" s="15" t="str">
        <f t="shared" si="114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13</v>
      </c>
      <c r="P115" s="186"/>
      <c r="Q115" s="186"/>
      <c r="R115" s="186"/>
      <c r="S115" s="186"/>
      <c r="T115" s="186"/>
      <c r="U115" s="186"/>
      <c r="V115" s="190"/>
      <c r="AB115" s="4" t="str">
        <f t="shared" si="143"/>
        <v/>
      </c>
      <c r="AC115" s="4" t="str">
        <f t="shared" si="153"/>
        <v/>
      </c>
      <c r="AD115" s="4" t="str">
        <f t="shared" si="154"/>
        <v/>
      </c>
      <c r="AE115" s="1" t="str">
        <f t="shared" si="145"/>
        <v/>
      </c>
      <c r="AF115" s="1" t="str">
        <f t="shared" si="146"/>
        <v/>
      </c>
      <c r="AG115" s="1" t="str">
        <f t="shared" si="147"/>
        <v/>
      </c>
      <c r="AH115" s="1" t="str">
        <f t="shared" si="148"/>
        <v/>
      </c>
      <c r="AI115" s="1" t="str">
        <f t="shared" si="149"/>
        <v/>
      </c>
      <c r="AJ115" s="1" t="str">
        <f t="shared" si="150"/>
        <v/>
      </c>
      <c r="AK115" s="1">
        <f t="shared" si="133"/>
        <v>0</v>
      </c>
      <c r="AL115" s="1">
        <f t="shared" si="134"/>
        <v>0</v>
      </c>
      <c r="AP115" s="1" t="str">
        <f t="shared" si="110"/>
        <v>N</v>
      </c>
      <c r="AQ115" s="1" t="str">
        <f t="shared" si="111"/>
        <v>N</v>
      </c>
      <c r="AR115" s="1" t="str">
        <f t="shared" si="112"/>
        <v>N</v>
      </c>
      <c r="AT115" s="15" t="str">
        <f t="shared" si="114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10</v>
      </c>
      <c r="P116" s="186"/>
      <c r="Q116" s="186"/>
      <c r="R116" s="186"/>
      <c r="S116" s="186"/>
      <c r="T116" s="186"/>
      <c r="U116" s="186"/>
      <c r="V116" s="190"/>
      <c r="AB116" s="4" t="str">
        <f t="shared" si="143"/>
        <v/>
      </c>
      <c r="AC116" s="4" t="str">
        <f t="shared" si="153"/>
        <v/>
      </c>
      <c r="AD116" s="4" t="str">
        <f t="shared" si="154"/>
        <v/>
      </c>
      <c r="AE116" s="1" t="str">
        <f t="shared" si="145"/>
        <v/>
      </c>
      <c r="AF116" s="1" t="str">
        <f t="shared" si="146"/>
        <v/>
      </c>
      <c r="AG116" s="1" t="str">
        <f t="shared" si="147"/>
        <v/>
      </c>
      <c r="AH116" s="1" t="str">
        <f t="shared" si="148"/>
        <v/>
      </c>
      <c r="AI116" s="1" t="str">
        <f t="shared" si="149"/>
        <v/>
      </c>
      <c r="AJ116" s="1" t="str">
        <f t="shared" si="150"/>
        <v/>
      </c>
      <c r="AK116" s="1">
        <f t="shared" si="133"/>
        <v>0</v>
      </c>
      <c r="AL116" s="1">
        <f t="shared" si="134"/>
        <v>0</v>
      </c>
      <c r="AP116" s="1" t="str">
        <f t="shared" si="110"/>
        <v>N</v>
      </c>
      <c r="AQ116" s="1" t="str">
        <f t="shared" si="111"/>
        <v>N</v>
      </c>
      <c r="AR116" s="1" t="str">
        <f t="shared" si="112"/>
        <v>N</v>
      </c>
      <c r="AT116" s="15" t="str">
        <f t="shared" si="114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5"/>
        <v/>
      </c>
      <c r="AF117" s="1" t="str">
        <f t="shared" si="146"/>
        <v/>
      </c>
      <c r="AG117" s="1" t="str">
        <f t="shared" si="147"/>
        <v/>
      </c>
      <c r="AH117" s="1" t="str">
        <f t="shared" si="148"/>
        <v/>
      </c>
      <c r="AI117" s="1" t="str">
        <f t="shared" si="149"/>
        <v/>
      </c>
      <c r="AJ117" s="1" t="str">
        <f t="shared" si="150"/>
        <v/>
      </c>
      <c r="AK117" s="1">
        <f t="shared" si="133"/>
        <v>0</v>
      </c>
      <c r="AL117" s="1">
        <f t="shared" si="134"/>
        <v>0</v>
      </c>
      <c r="AP117" s="1" t="str">
        <f t="shared" si="110"/>
        <v>N</v>
      </c>
      <c r="AQ117" s="1" t="str">
        <f t="shared" si="111"/>
        <v>N</v>
      </c>
      <c r="AR117" s="1" t="str">
        <f t="shared" si="112"/>
        <v>N</v>
      </c>
      <c r="AT117" s="15" t="str">
        <f t="shared" si="114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5"/>
        <v/>
      </c>
      <c r="AF118" s="1" t="str">
        <f t="shared" si="146"/>
        <v/>
      </c>
      <c r="AG118" s="1" t="str">
        <f t="shared" si="147"/>
        <v/>
      </c>
      <c r="AH118" s="1" t="str">
        <f t="shared" si="148"/>
        <v/>
      </c>
      <c r="AI118" s="1" t="str">
        <f t="shared" si="149"/>
        <v/>
      </c>
      <c r="AJ118" s="1" t="str">
        <f t="shared" si="150"/>
        <v/>
      </c>
      <c r="AK118" s="1">
        <f t="shared" si="133"/>
        <v>0</v>
      </c>
      <c r="AL118" s="1">
        <f t="shared" si="134"/>
        <v>0</v>
      </c>
      <c r="AP118" s="1" t="str">
        <f t="shared" si="110"/>
        <v>N</v>
      </c>
      <c r="AQ118" s="1" t="str">
        <f t="shared" si="111"/>
        <v>N</v>
      </c>
      <c r="AR118" s="1" t="str">
        <f t="shared" si="112"/>
        <v>N</v>
      </c>
      <c r="AT118" s="15" t="str">
        <f t="shared" si="114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5"/>
        <v/>
      </c>
      <c r="AF119" s="1" t="str">
        <f t="shared" si="146"/>
        <v/>
      </c>
      <c r="AG119" s="1" t="str">
        <f t="shared" si="147"/>
        <v/>
      </c>
      <c r="AH119" s="1" t="str">
        <f t="shared" si="148"/>
        <v/>
      </c>
      <c r="AI119" s="1" t="str">
        <f t="shared" si="149"/>
        <v/>
      </c>
      <c r="AJ119" s="1" t="str">
        <f t="shared" si="150"/>
        <v/>
      </c>
      <c r="AK119" s="1">
        <f t="shared" si="133"/>
        <v>0</v>
      </c>
      <c r="AL119" s="1">
        <f t="shared" si="134"/>
        <v>0</v>
      </c>
      <c r="AP119" s="1" t="str">
        <f t="shared" si="110"/>
        <v>N</v>
      </c>
      <c r="AQ119" s="1" t="str">
        <f t="shared" si="111"/>
        <v>N</v>
      </c>
      <c r="AR119" s="1" t="str">
        <f t="shared" si="112"/>
        <v>N</v>
      </c>
      <c r="AT119" s="15" t="str">
        <f t="shared" si="114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5"/>
        <v/>
      </c>
      <c r="AF120" s="1" t="str">
        <f t="shared" si="146"/>
        <v/>
      </c>
      <c r="AG120" s="1" t="str">
        <f t="shared" si="147"/>
        <v/>
      </c>
      <c r="AH120" s="1" t="str">
        <f t="shared" si="148"/>
        <v/>
      </c>
      <c r="AI120" s="1" t="str">
        <f t="shared" si="149"/>
        <v/>
      </c>
      <c r="AJ120" s="1" t="str">
        <f t="shared" si="150"/>
        <v/>
      </c>
      <c r="AK120" s="1">
        <f t="shared" si="133"/>
        <v>0</v>
      </c>
      <c r="AL120" s="1">
        <f t="shared" si="134"/>
        <v>0</v>
      </c>
      <c r="AP120" s="1" t="str">
        <f t="shared" si="110"/>
        <v>N</v>
      </c>
      <c r="AQ120" s="1" t="str">
        <f t="shared" si="111"/>
        <v>N</v>
      </c>
      <c r="AR120" s="1" t="str">
        <f t="shared" si="112"/>
        <v>N</v>
      </c>
      <c r="AT120" s="15" t="str">
        <f t="shared" si="114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5"/>
        <v/>
      </c>
      <c r="AF121" s="1" t="str">
        <f t="shared" si="146"/>
        <v/>
      </c>
      <c r="AG121" s="1" t="str">
        <f t="shared" si="147"/>
        <v/>
      </c>
      <c r="AH121" s="1" t="str">
        <f t="shared" si="148"/>
        <v/>
      </c>
      <c r="AI121" s="1" t="str">
        <f t="shared" si="149"/>
        <v/>
      </c>
      <c r="AJ121" s="1" t="str">
        <f t="shared" si="150"/>
        <v/>
      </c>
      <c r="AK121" s="1">
        <f t="shared" si="133"/>
        <v>0</v>
      </c>
      <c r="AL121" s="1">
        <f t="shared" si="134"/>
        <v>0</v>
      </c>
      <c r="AP121" s="1" t="str">
        <f t="shared" si="110"/>
        <v>N</v>
      </c>
      <c r="AQ121" s="1" t="str">
        <f t="shared" si="111"/>
        <v>N</v>
      </c>
      <c r="AR121" s="1" t="str">
        <f t="shared" si="112"/>
        <v>N</v>
      </c>
      <c r="AT121" s="15" t="str">
        <f t="shared" si="114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5"/>
        <v/>
      </c>
      <c r="AF122" s="1" t="str">
        <f t="shared" si="146"/>
        <v/>
      </c>
      <c r="AG122" s="1" t="str">
        <f t="shared" si="147"/>
        <v/>
      </c>
      <c r="AH122" s="1" t="str">
        <f t="shared" si="148"/>
        <v/>
      </c>
      <c r="AI122" s="1" t="str">
        <f t="shared" si="149"/>
        <v/>
      </c>
      <c r="AJ122" s="1" t="str">
        <f t="shared" si="150"/>
        <v/>
      </c>
      <c r="AK122" s="1">
        <f t="shared" si="133"/>
        <v>0</v>
      </c>
      <c r="AL122" s="1">
        <f t="shared" si="134"/>
        <v>0</v>
      </c>
      <c r="AP122" s="1" t="str">
        <f t="shared" si="110"/>
        <v>N</v>
      </c>
      <c r="AQ122" s="1" t="str">
        <f t="shared" si="111"/>
        <v>N</v>
      </c>
      <c r="AR122" s="1" t="str">
        <f t="shared" si="112"/>
        <v>N</v>
      </c>
      <c r="AT122" s="15" t="str">
        <f t="shared" si="114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5"/>
        <v/>
      </c>
      <c r="AF123" s="1" t="str">
        <f t="shared" si="146"/>
        <v/>
      </c>
      <c r="AG123" s="1" t="str">
        <f t="shared" si="147"/>
        <v/>
      </c>
      <c r="AH123" s="1" t="str">
        <f t="shared" si="148"/>
        <v/>
      </c>
      <c r="AI123" s="1" t="str">
        <f t="shared" si="149"/>
        <v/>
      </c>
      <c r="AJ123" s="1" t="str">
        <f t="shared" si="150"/>
        <v/>
      </c>
      <c r="AK123" s="1">
        <f t="shared" si="133"/>
        <v>0</v>
      </c>
      <c r="AL123" s="1">
        <f t="shared" si="134"/>
        <v>0</v>
      </c>
      <c r="AP123" s="1" t="str">
        <f t="shared" si="110"/>
        <v>N</v>
      </c>
      <c r="AQ123" s="1" t="str">
        <f t="shared" si="111"/>
        <v>N</v>
      </c>
      <c r="AR123" s="1" t="str">
        <f t="shared" si="112"/>
        <v>N</v>
      </c>
      <c r="AT123" s="15" t="str">
        <f t="shared" si="114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5"/>
        <v/>
      </c>
      <c r="AF124" s="1" t="str">
        <f t="shared" si="146"/>
        <v/>
      </c>
      <c r="AG124" s="1" t="str">
        <f t="shared" si="147"/>
        <v/>
      </c>
      <c r="AH124" s="1" t="str">
        <f t="shared" si="148"/>
        <v/>
      </c>
      <c r="AI124" s="1" t="str">
        <f t="shared" si="149"/>
        <v/>
      </c>
      <c r="AJ124" s="1" t="str">
        <f t="shared" si="150"/>
        <v/>
      </c>
      <c r="AK124" s="1">
        <f t="shared" si="133"/>
        <v>0</v>
      </c>
      <c r="AL124" s="1">
        <f t="shared" si="134"/>
        <v>0</v>
      </c>
      <c r="AP124" s="1" t="str">
        <f t="shared" si="110"/>
        <v>N</v>
      </c>
      <c r="AQ124" s="1" t="str">
        <f t="shared" si="111"/>
        <v>N</v>
      </c>
      <c r="AR124" s="1" t="str">
        <f t="shared" si="112"/>
        <v>N</v>
      </c>
      <c r="AT124" s="15" t="str">
        <f t="shared" si="114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5"/>
        <v/>
      </c>
      <c r="AF125" s="1" t="str">
        <f t="shared" si="146"/>
        <v/>
      </c>
      <c r="AG125" s="1" t="str">
        <f t="shared" si="147"/>
        <v/>
      </c>
      <c r="AH125" s="1" t="str">
        <f t="shared" si="148"/>
        <v/>
      </c>
      <c r="AI125" s="1" t="str">
        <f t="shared" si="149"/>
        <v/>
      </c>
      <c r="AJ125" s="1" t="str">
        <f t="shared" si="150"/>
        <v/>
      </c>
      <c r="AK125" s="1">
        <f t="shared" si="133"/>
        <v>0</v>
      </c>
      <c r="AL125" s="1">
        <f t="shared" si="134"/>
        <v>0</v>
      </c>
      <c r="AP125" s="1" t="str">
        <f t="shared" si="110"/>
        <v>N</v>
      </c>
      <c r="AQ125" s="1" t="str">
        <f t="shared" si="111"/>
        <v>N</v>
      </c>
      <c r="AR125" s="1" t="str">
        <f t="shared" si="112"/>
        <v>N</v>
      </c>
      <c r="AT125" s="15" t="str">
        <f t="shared" si="114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5"/>
        <v/>
      </c>
      <c r="AF126" s="1" t="str">
        <f t="shared" si="146"/>
        <v/>
      </c>
      <c r="AG126" s="1" t="str">
        <f t="shared" si="147"/>
        <v/>
      </c>
      <c r="AH126" s="1" t="str">
        <f t="shared" si="148"/>
        <v/>
      </c>
      <c r="AI126" s="1" t="str">
        <f t="shared" si="149"/>
        <v/>
      </c>
      <c r="AJ126" s="1" t="str">
        <f t="shared" si="150"/>
        <v/>
      </c>
      <c r="AK126" s="1">
        <f t="shared" si="133"/>
        <v>0</v>
      </c>
      <c r="AL126" s="1">
        <f t="shared" si="134"/>
        <v>0</v>
      </c>
      <c r="AP126" s="1" t="str">
        <f t="shared" si="110"/>
        <v>N</v>
      </c>
      <c r="AQ126" s="1" t="str">
        <f t="shared" si="111"/>
        <v>N</v>
      </c>
      <c r="AR126" s="1" t="str">
        <f t="shared" si="112"/>
        <v>N</v>
      </c>
      <c r="AT126" s="15" t="str">
        <f t="shared" si="114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5"/>
        <v/>
      </c>
      <c r="AF127" s="1" t="str">
        <f t="shared" si="146"/>
        <v/>
      </c>
      <c r="AG127" s="1" t="str">
        <f t="shared" si="147"/>
        <v/>
      </c>
      <c r="AH127" s="1" t="str">
        <f t="shared" si="148"/>
        <v/>
      </c>
      <c r="AI127" s="1" t="str">
        <f t="shared" si="149"/>
        <v/>
      </c>
      <c r="AJ127" s="1" t="str">
        <f t="shared" si="150"/>
        <v/>
      </c>
      <c r="AK127" s="1">
        <f t="shared" si="133"/>
        <v>0</v>
      </c>
      <c r="AL127" s="1">
        <f t="shared" si="134"/>
        <v>0</v>
      </c>
      <c r="AP127" s="1" t="str">
        <f t="shared" si="110"/>
        <v>N</v>
      </c>
      <c r="AQ127" s="1" t="str">
        <f t="shared" si="111"/>
        <v>N</v>
      </c>
      <c r="AR127" s="1" t="str">
        <f t="shared" si="112"/>
        <v>N</v>
      </c>
      <c r="AT127" s="15" t="str">
        <f t="shared" si="114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5"/>
        <v/>
      </c>
      <c r="AF128" s="1" t="str">
        <f t="shared" si="146"/>
        <v/>
      </c>
      <c r="AG128" s="1" t="str">
        <f t="shared" si="147"/>
        <v/>
      </c>
      <c r="AH128" s="1" t="str">
        <f t="shared" si="148"/>
        <v/>
      </c>
      <c r="AI128" s="1" t="str">
        <f t="shared" si="149"/>
        <v/>
      </c>
      <c r="AJ128" s="1" t="str">
        <f t="shared" si="150"/>
        <v/>
      </c>
      <c r="AK128" s="1">
        <f t="shared" si="133"/>
        <v>0</v>
      </c>
      <c r="AL128" s="1">
        <f t="shared" si="134"/>
        <v>0</v>
      </c>
      <c r="AP128" s="1" t="str">
        <f t="shared" si="110"/>
        <v>N</v>
      </c>
      <c r="AQ128" s="1" t="str">
        <f t="shared" si="111"/>
        <v>N</v>
      </c>
      <c r="AR128" s="1" t="str">
        <f t="shared" si="112"/>
        <v>N</v>
      </c>
      <c r="AT128" s="15" t="str">
        <f t="shared" si="114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5"/>
        <v/>
      </c>
      <c r="AF129" s="1" t="str">
        <f t="shared" si="146"/>
        <v/>
      </c>
      <c r="AG129" s="1" t="str">
        <f t="shared" si="147"/>
        <v/>
      </c>
      <c r="AH129" s="1" t="str">
        <f t="shared" si="148"/>
        <v/>
      </c>
      <c r="AI129" s="1" t="str">
        <f t="shared" si="149"/>
        <v/>
      </c>
      <c r="AJ129" s="1" t="str">
        <f t="shared" si="150"/>
        <v/>
      </c>
      <c r="AK129" s="1">
        <f t="shared" si="133"/>
        <v>0</v>
      </c>
      <c r="AL129" s="1">
        <f t="shared" si="134"/>
        <v>0</v>
      </c>
      <c r="AP129" s="1" t="str">
        <f t="shared" si="110"/>
        <v>N</v>
      </c>
      <c r="AQ129" s="1" t="str">
        <f t="shared" si="111"/>
        <v>N</v>
      </c>
      <c r="AR129" s="1" t="str">
        <f t="shared" si="112"/>
        <v>N</v>
      </c>
      <c r="AT129" s="15" t="str">
        <f t="shared" si="114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5"/>
        <v/>
      </c>
      <c r="AF130" s="1" t="str">
        <f t="shared" si="146"/>
        <v/>
      </c>
      <c r="AG130" s="1" t="str">
        <f t="shared" si="147"/>
        <v/>
      </c>
      <c r="AH130" s="1" t="str">
        <f t="shared" si="148"/>
        <v/>
      </c>
      <c r="AI130" s="1" t="str">
        <f t="shared" si="149"/>
        <v/>
      </c>
      <c r="AJ130" s="1" t="str">
        <f t="shared" si="150"/>
        <v/>
      </c>
      <c r="AK130" s="1">
        <f t="shared" si="133"/>
        <v>0</v>
      </c>
      <c r="AL130" s="1">
        <f t="shared" si="134"/>
        <v>0</v>
      </c>
      <c r="AP130" s="1" t="str">
        <f t="shared" si="110"/>
        <v>N</v>
      </c>
      <c r="AQ130" s="1" t="str">
        <f t="shared" si="111"/>
        <v>N</v>
      </c>
      <c r="AR130" s="1" t="str">
        <f t="shared" si="112"/>
        <v>N</v>
      </c>
      <c r="AT130" s="15" t="str">
        <f t="shared" si="114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5"/>
        <v/>
      </c>
      <c r="AF131" s="1" t="str">
        <f t="shared" si="146"/>
        <v/>
      </c>
      <c r="AG131" s="1" t="str">
        <f t="shared" si="147"/>
        <v/>
      </c>
      <c r="AH131" s="1" t="str">
        <f t="shared" si="148"/>
        <v/>
      </c>
      <c r="AI131" s="1" t="str">
        <f t="shared" si="149"/>
        <v/>
      </c>
      <c r="AJ131" s="1" t="str">
        <f t="shared" si="150"/>
        <v/>
      </c>
      <c r="AK131" s="1">
        <f t="shared" si="133"/>
        <v>0</v>
      </c>
      <c r="AL131" s="1">
        <f t="shared" si="134"/>
        <v>0</v>
      </c>
      <c r="AP131" s="1" t="str">
        <f t="shared" si="110"/>
        <v>N</v>
      </c>
      <c r="AQ131" s="1" t="str">
        <f t="shared" si="111"/>
        <v>N</v>
      </c>
      <c r="AR131" s="1" t="str">
        <f t="shared" si="112"/>
        <v>N</v>
      </c>
      <c r="AT131" s="15" t="str">
        <f t="shared" si="114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5"/>
        <v/>
      </c>
      <c r="AF132" s="1" t="str">
        <f t="shared" si="146"/>
        <v/>
      </c>
      <c r="AG132" s="1" t="str">
        <f t="shared" si="147"/>
        <v/>
      </c>
      <c r="AH132" s="1" t="str">
        <f t="shared" si="148"/>
        <v/>
      </c>
      <c r="AI132" s="1" t="str">
        <f t="shared" si="149"/>
        <v/>
      </c>
      <c r="AJ132" s="1" t="str">
        <f t="shared" si="150"/>
        <v/>
      </c>
      <c r="AK132" s="1">
        <f t="shared" si="133"/>
        <v>0</v>
      </c>
      <c r="AL132" s="1">
        <f t="shared" si="134"/>
        <v>0</v>
      </c>
      <c r="AP132" s="1" t="str">
        <f t="shared" si="110"/>
        <v>N</v>
      </c>
      <c r="AQ132" s="1" t="str">
        <f t="shared" si="111"/>
        <v>N</v>
      </c>
      <c r="AR132" s="1" t="str">
        <f t="shared" si="112"/>
        <v>N</v>
      </c>
      <c r="AT132" s="15" t="str">
        <f t="shared" si="114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5"/>
        <v/>
      </c>
      <c r="AF133" s="1" t="str">
        <f t="shared" si="146"/>
        <v/>
      </c>
      <c r="AG133" s="1" t="str">
        <f t="shared" si="147"/>
        <v/>
      </c>
      <c r="AH133" s="1" t="str">
        <f t="shared" si="148"/>
        <v/>
      </c>
      <c r="AI133" s="1" t="str">
        <f t="shared" si="149"/>
        <v/>
      </c>
      <c r="AJ133" s="1" t="str">
        <f t="shared" si="150"/>
        <v/>
      </c>
      <c r="AK133" s="1">
        <f t="shared" si="133"/>
        <v>0</v>
      </c>
      <c r="AL133" s="1">
        <f t="shared" si="134"/>
        <v>0</v>
      </c>
      <c r="AP133" s="1" t="str">
        <f t="shared" si="110"/>
        <v>N</v>
      </c>
      <c r="AQ133" s="1" t="str">
        <f t="shared" si="111"/>
        <v>N</v>
      </c>
      <c r="AR133" s="1" t="str">
        <f t="shared" si="112"/>
        <v>N</v>
      </c>
      <c r="AT133" s="15" t="str">
        <f t="shared" si="114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5"/>
        <v/>
      </c>
      <c r="AF134" s="1" t="str">
        <f t="shared" si="146"/>
        <v/>
      </c>
      <c r="AG134" s="1" t="str">
        <f t="shared" si="147"/>
        <v/>
      </c>
      <c r="AH134" s="1" t="str">
        <f t="shared" si="148"/>
        <v/>
      </c>
      <c r="AI134" s="1" t="str">
        <f t="shared" si="149"/>
        <v/>
      </c>
      <c r="AJ134" s="1" t="str">
        <f t="shared" si="150"/>
        <v/>
      </c>
      <c r="AK134" s="1">
        <f t="shared" si="133"/>
        <v>0</v>
      </c>
      <c r="AL134" s="1">
        <f t="shared" si="134"/>
        <v>0</v>
      </c>
      <c r="AP134" s="1" t="str">
        <f t="shared" si="110"/>
        <v>N</v>
      </c>
      <c r="AQ134" s="1" t="str">
        <f t="shared" si="111"/>
        <v>N</v>
      </c>
      <c r="AR134" s="1" t="str">
        <f t="shared" si="112"/>
        <v>N</v>
      </c>
      <c r="AT134" s="15" t="str">
        <f t="shared" si="114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5"/>
        <v/>
      </c>
      <c r="AF135" s="1" t="str">
        <f t="shared" si="146"/>
        <v/>
      </c>
      <c r="AG135" s="1" t="str">
        <f t="shared" si="147"/>
        <v/>
      </c>
      <c r="AH135" s="1" t="str">
        <f t="shared" si="148"/>
        <v/>
      </c>
      <c r="AI135" s="1" t="str">
        <f t="shared" si="149"/>
        <v/>
      </c>
      <c r="AJ135" s="1" t="str">
        <f t="shared" si="150"/>
        <v/>
      </c>
      <c r="AK135" s="1">
        <f t="shared" si="133"/>
        <v>0</v>
      </c>
      <c r="AL135" s="1">
        <f t="shared" si="134"/>
        <v>0</v>
      </c>
      <c r="AP135" s="1" t="str">
        <f t="shared" si="110"/>
        <v>N</v>
      </c>
      <c r="AQ135" s="1" t="str">
        <f t="shared" si="111"/>
        <v>N</v>
      </c>
      <c r="AR135" s="1" t="str">
        <f t="shared" si="112"/>
        <v>N</v>
      </c>
      <c r="AT135" s="15" t="str">
        <f t="shared" si="114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5"/>
        <v/>
      </c>
      <c r="AF136" s="1" t="str">
        <f t="shared" si="146"/>
        <v/>
      </c>
      <c r="AG136" s="1" t="str">
        <f t="shared" si="147"/>
        <v/>
      </c>
      <c r="AH136" s="1" t="str">
        <f t="shared" si="148"/>
        <v/>
      </c>
      <c r="AI136" s="1" t="str">
        <f t="shared" si="149"/>
        <v/>
      </c>
      <c r="AJ136" s="1" t="str">
        <f t="shared" si="150"/>
        <v/>
      </c>
      <c r="AK136" s="1">
        <f t="shared" si="133"/>
        <v>0</v>
      </c>
      <c r="AL136" s="1">
        <f t="shared" si="134"/>
        <v>0</v>
      </c>
      <c r="AP136" s="1" t="str">
        <f t="shared" si="110"/>
        <v>N</v>
      </c>
      <c r="AQ136" s="1" t="str">
        <f t="shared" si="111"/>
        <v>N</v>
      </c>
      <c r="AR136" s="1" t="str">
        <f t="shared" si="112"/>
        <v>N</v>
      </c>
      <c r="AT136" s="15" t="str">
        <f t="shared" si="114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5"/>
        <v/>
      </c>
      <c r="AF137" s="1" t="str">
        <f t="shared" si="146"/>
        <v/>
      </c>
      <c r="AG137" s="1" t="str">
        <f t="shared" si="147"/>
        <v/>
      </c>
      <c r="AH137" s="1" t="str">
        <f t="shared" si="148"/>
        <v/>
      </c>
      <c r="AI137" s="1" t="str">
        <f t="shared" si="149"/>
        <v/>
      </c>
      <c r="AJ137" s="1" t="str">
        <f t="shared" si="150"/>
        <v/>
      </c>
      <c r="AK137" s="1">
        <f t="shared" si="133"/>
        <v>0</v>
      </c>
      <c r="AL137" s="1">
        <f t="shared" si="134"/>
        <v>0</v>
      </c>
      <c r="AP137" s="1" t="str">
        <f t="shared" si="110"/>
        <v>N</v>
      </c>
      <c r="AQ137" s="1" t="str">
        <f t="shared" si="111"/>
        <v>N</v>
      </c>
      <c r="AR137" s="1" t="str">
        <f t="shared" si="112"/>
        <v>N</v>
      </c>
      <c r="AT137" s="15" t="str">
        <f t="shared" si="114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5">IF(M137="","",IF(Y138="B",IF(M137="P",BH138,""),IF(M136="B",BH138,"")))</f>
        <v/>
      </c>
      <c r="AF138" s="1" t="str">
        <f t="shared" ref="AF138:AF169" si="156">IF(M137="","",IF(Y138="B",IF(M137="B",BH138,""),IF(M136="P",BH138,"")))</f>
        <v/>
      </c>
      <c r="AG138" s="1" t="str">
        <f t="shared" ref="AG138:AG169" si="157">IF(M137="","",IF(Z138="C",IF(M137="B",BJ138,""),IF(M136="B",BJ138,"")))</f>
        <v/>
      </c>
      <c r="AH138" s="1" t="str">
        <f t="shared" ref="AH138:AH169" si="158">IF(M137="","",IF(Z138="C",IF(M137="P",BJ138,""),IF(M136="P",BJ138,"")))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201" si="162">IF(OR(K134&amp;K135&amp;K136="WLW",K135&amp;K136="WW"),"Y","N")</f>
        <v>N</v>
      </c>
      <c r="AR138" s="1" t="str">
        <f t="shared" ref="AR138:AR201" si="163">IF(OR(R134&amp;R135&amp;R136="WLW",R135&amp;R136="WW"),"Y","N")</f>
        <v>N</v>
      </c>
      <c r="AT138" s="15" t="str">
        <f t="shared" ref="AT138:AT160" si="164">IF(AT137="Y","N",IF(M137="","",(IF(AND(F137&amp;F138="WW",OR(AO137&amp;AO138="SC",AO137&amp;AO138="CC")),"Y",IF(AND(F136&amp;F137&amp;F138="WLW",BH138&lt;&gt;"B",OR(AO136&amp;AO137&amp;AO138="SCC",AO136&amp;AO137&amp;AO138="CCC")),"Y","N")))))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ref="AT161:AT163" si="169">IF(AT160="Y","N",IF(M160="","",(IF(AND(F160&amp;F161="WW",OR(AO160&amp;AO161="SC",AO160&amp;AO161="CC")),"Y",IF(AND(F159&amp;F160&amp;F161="WLW",BH161&lt;&gt;"B",OR(F159&amp;F160&amp;F161="SCC",F159&amp;F160&amp;F161="CCC")),"Y","N")))))</f>
        <v/>
      </c>
      <c r="AU161" s="1" t="str">
        <f t="shared" si="165"/>
        <v/>
      </c>
      <c r="AV161" s="1" t="str">
        <f t="shared" si="16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9"/>
        <v/>
      </c>
      <c r="AU162" s="1" t="str">
        <f t="shared" si="165"/>
        <v/>
      </c>
      <c r="AV162" s="1" t="str">
        <f t="shared" si="16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9"/>
        <v/>
      </c>
      <c r="AU163" s="1" t="str">
        <f t="shared" si="165"/>
        <v/>
      </c>
      <c r="AV163" s="1" t="str">
        <f t="shared" si="16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70">IF(M169="","",IF(Y170="B",IF(M169="P",BH170,""),IF(M168="B",BH170,"")))</f>
        <v/>
      </c>
      <c r="AF170" s="1" t="str">
        <f t="shared" ref="AF170:AF201" si="171">IF(M169="","",IF(Y170="B",IF(M169="B",BH170,""),IF(M168="P",BH170,"")))</f>
        <v/>
      </c>
      <c r="AG170" s="1" t="str">
        <f t="shared" ref="AG170:AG195" si="172">IF(M169="","",IF(Z170="C",IF(M169="B",BJ170,""),IF(M168="B",BJ170,"")))</f>
        <v/>
      </c>
      <c r="AH170" s="1" t="str">
        <f t="shared" ref="AH170:AH201" si="173">IF(M169="","",IF(Z170="C",IF(M169="P",BJ170,""),IF(M168="P",BJ170,"")))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si="162"/>
        <v>N</v>
      </c>
      <c r="AR170" s="1" t="str">
        <f t="shared" si="16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62"/>
        <v>N</v>
      </c>
      <c r="AR171" s="1" t="str">
        <f t="shared" si="16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62"/>
        <v>N</v>
      </c>
      <c r="AR172" s="1" t="str">
        <f t="shared" si="16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62"/>
        <v>N</v>
      </c>
      <c r="AR173" s="1" t="str">
        <f t="shared" si="16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62"/>
        <v>N</v>
      </c>
      <c r="AR174" s="1" t="str">
        <f t="shared" si="16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62"/>
        <v>N</v>
      </c>
      <c r="AR175" s="1" t="str">
        <f t="shared" si="16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62"/>
        <v>N</v>
      </c>
      <c r="AR176" s="1" t="str">
        <f t="shared" si="16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62"/>
        <v>N</v>
      </c>
      <c r="AR177" s="1" t="str">
        <f t="shared" si="16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62"/>
        <v>N</v>
      </c>
      <c r="AR178" s="1" t="str">
        <f t="shared" si="16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62"/>
        <v>N</v>
      </c>
      <c r="AR179" s="1" t="str">
        <f t="shared" si="16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62"/>
        <v>N</v>
      </c>
      <c r="AR180" s="1" t="str">
        <f t="shared" si="16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62"/>
        <v>N</v>
      </c>
      <c r="AR181" s="1" t="str">
        <f t="shared" si="16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62"/>
        <v>N</v>
      </c>
      <c r="AR182" s="1" t="str">
        <f t="shared" si="16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62"/>
        <v>N</v>
      </c>
      <c r="AR183" s="1" t="str">
        <f t="shared" si="16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62"/>
        <v>N</v>
      </c>
      <c r="AR184" s="1" t="str">
        <f t="shared" si="16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62"/>
        <v>N</v>
      </c>
      <c r="AR185" s="1" t="str">
        <f t="shared" si="16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62"/>
        <v>N</v>
      </c>
      <c r="AR186" s="1" t="str">
        <f t="shared" si="16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62"/>
        <v>N</v>
      </c>
      <c r="AR187" s="1" t="str">
        <f t="shared" si="16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62"/>
        <v>N</v>
      </c>
      <c r="AR188" s="1" t="str">
        <f t="shared" si="16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62"/>
        <v>N</v>
      </c>
      <c r="AR189" s="1" t="str">
        <f t="shared" si="16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62"/>
        <v>N</v>
      </c>
      <c r="AR190" s="1" t="str">
        <f t="shared" si="16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62"/>
        <v>N</v>
      </c>
      <c r="AR191" s="1" t="str">
        <f t="shared" si="16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62"/>
        <v>N</v>
      </c>
      <c r="AR192" s="1" t="str">
        <f t="shared" si="16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62"/>
        <v>N</v>
      </c>
      <c r="AR193" s="1" t="str">
        <f t="shared" si="16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62"/>
        <v>N</v>
      </c>
      <c r="AR194" s="1" t="str">
        <f t="shared" si="16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62"/>
        <v>N</v>
      </c>
      <c r="AR195" s="1" t="str">
        <f t="shared" si="16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62"/>
        <v>N</v>
      </c>
      <c r="AR196" s="1" t="str">
        <f t="shared" si="16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62"/>
        <v>N</v>
      </c>
      <c r="AR197" s="1" t="str">
        <f t="shared" si="16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62"/>
        <v>N</v>
      </c>
      <c r="AR198" s="1" t="str">
        <f t="shared" si="16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62"/>
        <v>N</v>
      </c>
      <c r="AR199" s="1" t="str">
        <f t="shared" si="16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3"/>
        <v/>
      </c>
      <c r="AI200" s="1" t="str">
        <f t="shared" si="174"/>
        <v/>
      </c>
      <c r="AJ200" s="1" t="str">
        <f t="shared" si="175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62"/>
        <v>N</v>
      </c>
      <c r="AR200" s="1" t="str">
        <f t="shared" si="16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3"/>
        <v/>
      </c>
      <c r="AI201" s="1" t="str">
        <f t="shared" si="174"/>
        <v/>
      </c>
      <c r="AJ201" s="1" t="str">
        <f t="shared" si="175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62"/>
        <v>N</v>
      </c>
      <c r="AR201" s="1" t="str">
        <f t="shared" si="16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6">IF(M201="","",IF(Y202="B",IF(M201="P",BH202,""),IF(M200="B",BH202,"")))</f>
        <v/>
      </c>
      <c r="AF202" s="1" t="str">
        <f t="shared" ref="AF202:AF209" si="177">IF(M201="","",IF(Y202="B",IF(M201="B",BH202,""),IF(M200="P",BH202,"")))</f>
        <v/>
      </c>
      <c r="AH202" s="1" t="str">
        <f t="shared" ref="AH202:AH209" si="178">IF(M201="","",IF(Z202="C",IF(M201="P",BJ202,""),IF(M200="P",BJ202,"")))</f>
        <v/>
      </c>
      <c r="AI202" s="1" t="str">
        <f t="shared" ref="AI202:AI209" si="179">IF(M201="","",IF(AND(AE202="L5",AH202="L5",AY202=""),"L0",AX202))</f>
        <v/>
      </c>
      <c r="AJ202" s="1" t="str">
        <f t="shared" ref="AJ202:AJ209" si="180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1">IF(OR(F198&amp;F199&amp;F200="WLW",F199&amp;F200="WW"),"Y","N")</f>
        <v>N</v>
      </c>
      <c r="AQ202" s="1" t="str">
        <f t="shared" ref="AQ202:AQ229" si="182">IF(OR(K198&amp;K199&amp;K200="WLW",K199&amp;K200="WW"),"Y","N")</f>
        <v>N</v>
      </c>
      <c r="AR202" s="1" t="str">
        <f t="shared" ref="AR202:AR229" si="18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8"/>
        <v/>
      </c>
      <c r="AI203" s="1" t="str">
        <f t="shared" si="179"/>
        <v/>
      </c>
      <c r="AJ203" s="1" t="str">
        <f t="shared" si="180"/>
        <v/>
      </c>
      <c r="AK203" s="1">
        <f t="shared" ref="AK203:AK246" si="18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5">IF(E203="",0,IF(OR(E203="B",E203="XB"),1,INT(RIGHT(E203))))+IF(J203="",0,IF(OR(J203="B",J203="XB"),1,INT(RIGHT(J203))))+IF(Q203="",0,IF(OR(Q203="B",Q203="XB"),1,INT(RIGHT(Q203))))</f>
        <v>0</v>
      </c>
      <c r="AP203" s="1" t="str">
        <f t="shared" si="181"/>
        <v>N</v>
      </c>
      <c r="AQ203" s="1" t="str">
        <f t="shared" si="182"/>
        <v>N</v>
      </c>
      <c r="AR203" s="1" t="str">
        <f t="shared" si="18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8"/>
        <v/>
      </c>
      <c r="AI204" s="1" t="str">
        <f t="shared" si="179"/>
        <v/>
      </c>
      <c r="AJ204" s="1" t="str">
        <f t="shared" si="180"/>
        <v/>
      </c>
      <c r="AK204" s="1">
        <f t="shared" si="184"/>
        <v>0</v>
      </c>
      <c r="AL204" s="1">
        <f t="shared" si="185"/>
        <v>0</v>
      </c>
      <c r="AP204" s="1" t="str">
        <f t="shared" si="181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8"/>
        <v/>
      </c>
      <c r="AI205" s="1" t="str">
        <f t="shared" si="179"/>
        <v/>
      </c>
      <c r="AJ205" s="1" t="str">
        <f t="shared" si="180"/>
        <v/>
      </c>
      <c r="AK205" s="1">
        <f t="shared" si="184"/>
        <v>0</v>
      </c>
      <c r="AL205" s="1">
        <f t="shared" si="185"/>
        <v>0</v>
      </c>
      <c r="AP205" s="1" t="str">
        <f t="shared" si="181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8"/>
        <v/>
      </c>
      <c r="AI206" s="1" t="str">
        <f t="shared" si="179"/>
        <v/>
      </c>
      <c r="AJ206" s="1" t="str">
        <f t="shared" si="180"/>
        <v/>
      </c>
      <c r="AK206" s="1">
        <f t="shared" si="184"/>
        <v>0</v>
      </c>
      <c r="AL206" s="1">
        <f t="shared" si="185"/>
        <v>0</v>
      </c>
      <c r="AP206" s="1" t="str">
        <f t="shared" si="181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8"/>
        <v/>
      </c>
      <c r="AI207" s="1" t="str">
        <f t="shared" si="179"/>
        <v/>
      </c>
      <c r="AJ207" s="1" t="str">
        <f t="shared" si="180"/>
        <v/>
      </c>
      <c r="AK207" s="1">
        <f t="shared" si="184"/>
        <v>0</v>
      </c>
      <c r="AL207" s="1">
        <f t="shared" si="185"/>
        <v>0</v>
      </c>
      <c r="AP207" s="1" t="str">
        <f t="shared" si="181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8"/>
        <v/>
      </c>
      <c r="AI208" s="1" t="str">
        <f t="shared" si="179"/>
        <v/>
      </c>
      <c r="AJ208" s="1" t="str">
        <f t="shared" si="180"/>
        <v/>
      </c>
      <c r="AK208" s="1">
        <f t="shared" si="184"/>
        <v>0</v>
      </c>
      <c r="AL208" s="1">
        <f t="shared" si="185"/>
        <v>0</v>
      </c>
      <c r="AP208" s="1" t="str">
        <f t="shared" si="181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8"/>
        <v/>
      </c>
      <c r="AI209" s="1" t="str">
        <f t="shared" si="179"/>
        <v/>
      </c>
      <c r="AJ209" s="1" t="str">
        <f t="shared" si="180"/>
        <v/>
      </c>
      <c r="AK209" s="1">
        <f t="shared" si="184"/>
        <v>0</v>
      </c>
      <c r="AL209" s="1">
        <f t="shared" si="185"/>
        <v>0</v>
      </c>
      <c r="AP209" s="1" t="str">
        <f t="shared" si="181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4"/>
        <v>0</v>
      </c>
      <c r="AL210" s="1">
        <f t="shared" si="185"/>
        <v>0</v>
      </c>
      <c r="AP210" s="1" t="str">
        <f t="shared" si="181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4"/>
        <v>0</v>
      </c>
      <c r="AL211" s="1">
        <f t="shared" si="185"/>
        <v>0</v>
      </c>
      <c r="AP211" s="1" t="str">
        <f t="shared" si="181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4"/>
        <v>0</v>
      </c>
      <c r="AL212" s="1">
        <f t="shared" si="185"/>
        <v>0</v>
      </c>
      <c r="AP212" s="1" t="str">
        <f t="shared" si="181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4"/>
        <v>0</v>
      </c>
      <c r="AL213" s="1">
        <f t="shared" si="185"/>
        <v>0</v>
      </c>
      <c r="AP213" s="1" t="str">
        <f t="shared" si="181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4"/>
        <v>0</v>
      </c>
      <c r="AL214" s="1">
        <f t="shared" si="185"/>
        <v>0</v>
      </c>
      <c r="AP214" s="1" t="str">
        <f t="shared" si="181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4"/>
        <v>0</v>
      </c>
      <c r="AL215" s="1">
        <f t="shared" si="185"/>
        <v>0</v>
      </c>
      <c r="AP215" s="1" t="str">
        <f t="shared" si="181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4"/>
        <v>0</v>
      </c>
      <c r="AL216" s="1">
        <f t="shared" si="185"/>
        <v>0</v>
      </c>
      <c r="AP216" s="1" t="str">
        <f t="shared" si="181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4"/>
        <v>0</v>
      </c>
      <c r="AL217" s="1">
        <f t="shared" si="185"/>
        <v>0</v>
      </c>
      <c r="AP217" s="1" t="str">
        <f t="shared" si="181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4"/>
        <v>0</v>
      </c>
      <c r="AL218" s="1">
        <f t="shared" si="185"/>
        <v>0</v>
      </c>
      <c r="AP218" s="1" t="str">
        <f t="shared" si="181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4"/>
        <v>0</v>
      </c>
      <c r="AL219" s="1">
        <f t="shared" si="185"/>
        <v>0</v>
      </c>
      <c r="AP219" s="1" t="str">
        <f t="shared" si="181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4"/>
        <v>0</v>
      </c>
      <c r="AL220" s="1">
        <f t="shared" si="185"/>
        <v>0</v>
      </c>
      <c r="AP220" s="1" t="str">
        <f t="shared" si="181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4"/>
        <v>0</v>
      </c>
      <c r="AL221" s="1">
        <f t="shared" si="185"/>
        <v>0</v>
      </c>
      <c r="AP221" s="1" t="str">
        <f t="shared" si="181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4"/>
        <v>0</v>
      </c>
      <c r="AL222" s="1">
        <f t="shared" si="185"/>
        <v>0</v>
      </c>
      <c r="AP222" s="1" t="str">
        <f t="shared" si="181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4"/>
        <v>0</v>
      </c>
      <c r="AL223" s="1">
        <f t="shared" si="185"/>
        <v>0</v>
      </c>
      <c r="AP223" s="1" t="str">
        <f t="shared" si="181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4"/>
        <v>0</v>
      </c>
      <c r="AL224" s="1">
        <f t="shared" si="185"/>
        <v>0</v>
      </c>
      <c r="AP224" s="1" t="str">
        <f t="shared" si="181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4"/>
        <v>0</v>
      </c>
      <c r="AL225" s="1">
        <f t="shared" si="185"/>
        <v>0</v>
      </c>
      <c r="AP225" s="1" t="str">
        <f t="shared" si="181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4"/>
        <v>0</v>
      </c>
      <c r="AL226" s="1">
        <f t="shared" si="185"/>
        <v>0</v>
      </c>
      <c r="AP226" s="1" t="str">
        <f t="shared" si="181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4"/>
        <v>0</v>
      </c>
      <c r="AL227" s="1">
        <f t="shared" si="185"/>
        <v>0</v>
      </c>
      <c r="AP227" s="1" t="str">
        <f t="shared" si="181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4"/>
        <v>0</v>
      </c>
      <c r="AL228" s="1">
        <f t="shared" si="185"/>
        <v>0</v>
      </c>
      <c r="AP228" s="1" t="str">
        <f t="shared" si="181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4"/>
        <v>0</v>
      </c>
      <c r="AL229" s="1">
        <f t="shared" si="185"/>
        <v>0</v>
      </c>
      <c r="AP229" s="1" t="str">
        <f t="shared" si="181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4"/>
        <v>0</v>
      </c>
      <c r="AL230" s="1">
        <f t="shared" si="18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4"/>
        <v>0</v>
      </c>
      <c r="AL231" s="1">
        <f t="shared" si="18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4"/>
        <v>0</v>
      </c>
      <c r="AL232" s="1">
        <f t="shared" si="18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4"/>
        <v>0</v>
      </c>
      <c r="AL233" s="1">
        <f t="shared" si="18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4"/>
        <v>0</v>
      </c>
      <c r="AL234" s="1">
        <f t="shared" si="18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4"/>
        <v>0</v>
      </c>
      <c r="AL235" s="1">
        <f t="shared" si="18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4"/>
        <v>0</v>
      </c>
      <c r="AL236" s="1">
        <f t="shared" si="18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4"/>
        <v>0</v>
      </c>
      <c r="AL237" s="1">
        <f t="shared" si="18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4"/>
        <v>0</v>
      </c>
      <c r="AL238" s="1">
        <f t="shared" si="18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4"/>
        <v>0</v>
      </c>
      <c r="AL239" s="1">
        <f t="shared" si="18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4"/>
        <v>0</v>
      </c>
      <c r="AL240" s="1">
        <f t="shared" si="18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4"/>
        <v>0</v>
      </c>
      <c r="AL241" s="1">
        <f t="shared" si="18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4"/>
        <v>0</v>
      </c>
      <c r="AL242" s="1">
        <f t="shared" si="18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4"/>
        <v>0</v>
      </c>
      <c r="AL243" s="1">
        <f t="shared" si="18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4"/>
        <v>0</v>
      </c>
      <c r="AL244" s="1">
        <f t="shared" si="18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4"/>
        <v>0</v>
      </c>
      <c r="AL245" s="1">
        <f t="shared" si="18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4"/>
        <v>0</v>
      </c>
      <c r="AL246" s="1">
        <f t="shared" si="18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yfyiNFgtIK6WBa2/Afe+Y+LYDkSJqMe+i+UzCp05KujvLgXbZGmoxkE9M4c5ynQMD5uBB7W6c0F4GaIfLTUORg==" saltValue="GrGih3sgmMZQFpAC3zhMKw==" spinCount="100000" sheet="1"/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49" priority="3" operator="equal">
      <formula>"B"</formula>
    </cfRule>
    <cfRule type="cellIs" dxfId="48" priority="4" operator="equal">
      <formula>"P"</formula>
    </cfRule>
  </conditionalFormatting>
  <conditionalFormatting sqref="M5:M109">
    <cfRule type="cellIs" dxfId="47" priority="5" operator="equal">
      <formula>"P"</formula>
    </cfRule>
  </conditionalFormatting>
  <conditionalFormatting sqref="T5:T109 V5:V109">
    <cfRule type="cellIs" dxfId="4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Y282"/>
  <sheetViews>
    <sheetView topLeftCell="A3" zoomScale="16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7" width="5" style="1" hidden="1" customWidth="1"/>
    <col min="78" max="78" width="5" style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Dashboard'!L3</f>
        <v>Hedge 2 | (BDC)2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>B</v>
      </c>
      <c r="AH10" s="1" t="str">
        <f t="shared" ref="AH10:AH41" si="19">IF(M9="","",IF(Z10="C",IF(M9="P",BJ10,""),IF(BF10="B",BJ10,"")))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>L4</v>
      </c>
      <c r="J11" s="97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3</v>
      </c>
      <c r="T11" s="130">
        <f t="shared" ref="T11:T74" si="44">IF(M10="","",IF(AO11="S","",IF(S11&gt;=0,S11,IF(AW11="R",S11,""))))</f>
        <v>3</v>
      </c>
      <c r="U11" s="4">
        <f>IF(M11="","",IF(B11="NB",U10,IF(T11="",SUM($T$5:$T11)+S11,SUM($T$5:$T11))))</f>
        <v>3</v>
      </c>
      <c r="V11" s="108" t="str">
        <f t="shared" si="0"/>
        <v/>
      </c>
      <c r="W11" s="82">
        <f t="shared" si="14"/>
        <v>2</v>
      </c>
      <c r="X11" s="84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L4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6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>B</v>
      </c>
      <c r="J12" s="97" t="str">
        <f t="shared" si="39"/>
        <v/>
      </c>
      <c r="K12" s="8" t="str">
        <f t="shared" si="40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B</v>
      </c>
      <c r="R12" s="4" t="str">
        <f t="shared" si="43"/>
        <v>L</v>
      </c>
      <c r="S12" s="4">
        <f t="shared" si="13"/>
        <v>1</v>
      </c>
      <c r="T12" s="130" t="str">
        <f t="shared" si="44"/>
        <v/>
      </c>
      <c r="U12" s="4">
        <f>IF(M12="","",IF(B12="NB",U11,IF(T12="",SUM($T$5:$T12)+S12,SUM($T$5:$T12))))</f>
        <v>4</v>
      </c>
      <c r="V12" s="108" t="str">
        <f t="shared" si="0"/>
        <v/>
      </c>
      <c r="W12" s="82">
        <f t="shared" si="14"/>
        <v>1</v>
      </c>
      <c r="X12" s="84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5"/>
        <v>2</v>
      </c>
      <c r="AL12" s="1">
        <f t="shared" si="46"/>
        <v>1</v>
      </c>
      <c r="AM12" s="1">
        <f t="shared" si="5"/>
        <v>10</v>
      </c>
      <c r="AN12" s="1">
        <f t="shared" si="22"/>
        <v>6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47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L4L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P10</v>
      </c>
      <c r="C13" s="101" t="str">
        <f t="shared" si="1"/>
        <v/>
      </c>
      <c r="D13" s="96" t="str">
        <f t="shared" si="36"/>
        <v>L4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>L4</v>
      </c>
      <c r="J13" s="97" t="str">
        <f t="shared" si="39"/>
        <v/>
      </c>
      <c r="K13" s="8" t="str">
        <f t="shared" si="40"/>
        <v>L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1"/>
        <v>F2</v>
      </c>
      <c r="Q13" s="97" t="str">
        <f t="shared" si="42"/>
        <v/>
      </c>
      <c r="R13" s="4" t="str">
        <f t="shared" si="43"/>
        <v>L</v>
      </c>
      <c r="S13" s="4">
        <f t="shared" si="13"/>
        <v>-9</v>
      </c>
      <c r="T13" s="130" t="str">
        <f t="shared" si="44"/>
        <v/>
      </c>
      <c r="U13" s="4">
        <f>IF(M13="","",IF(B13="NB",U12,IF(T13="",SUM($T$5:$T13)+S13,SUM($T$5:$T13))))</f>
        <v>-6</v>
      </c>
      <c r="V13" s="108" t="str">
        <f t="shared" si="0"/>
        <v/>
      </c>
      <c r="W13" s="82">
        <f t="shared" si="14"/>
        <v>-10</v>
      </c>
      <c r="X13" s="84" t="str">
        <f t="shared" si="15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L4</v>
      </c>
      <c r="AH13" s="1" t="str">
        <f t="shared" si="19"/>
        <v/>
      </c>
      <c r="AI13" s="1" t="str">
        <f t="shared" si="20"/>
        <v>F2</v>
      </c>
      <c r="AJ13" s="1" t="str">
        <f t="shared" si="21"/>
        <v/>
      </c>
      <c r="AK13" s="1">
        <f t="shared" si="45"/>
        <v>10</v>
      </c>
      <c r="AL13" s="1">
        <f t="shared" si="46"/>
        <v>0</v>
      </c>
      <c r="AM13" s="1">
        <f t="shared" si="5"/>
        <v>9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F2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BW</v>
      </c>
      <c r="BJ13" s="1" t="str">
        <f t="shared" si="51"/>
        <v>L4</v>
      </c>
      <c r="BK13" s="1" t="str">
        <f t="shared" si="35"/>
        <v>BL</v>
      </c>
      <c r="BL13" s="1" t="str">
        <f t="shared" si="52"/>
        <v>F2</v>
      </c>
      <c r="BM13" s="1" t="str">
        <f t="shared" si="53"/>
        <v>4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B3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H14" s="105" t="str">
        <f t="shared" si="2"/>
        <v/>
      </c>
      <c r="I14" s="98" t="str">
        <f t="shared" si="38"/>
        <v>F2</v>
      </c>
      <c r="J14" s="99" t="str">
        <f t="shared" si="39"/>
        <v/>
      </c>
      <c r="K14" s="10" t="str">
        <f t="shared" si="40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/>
      </c>
      <c r="Q14" s="99" t="str">
        <f t="shared" si="42"/>
        <v>F3</v>
      </c>
      <c r="R14" s="5" t="str">
        <f t="shared" si="43"/>
        <v>W</v>
      </c>
      <c r="S14" s="5">
        <f t="shared" si="13"/>
        <v>-6</v>
      </c>
      <c r="T14" s="131" t="str">
        <f t="shared" si="44"/>
        <v/>
      </c>
      <c r="U14" s="5">
        <f>IF(M14="","",IF(B14="NB",U13,IF(T14="",SUM($T$5:$T14)+S14,SUM($T$5:$T14))))</f>
        <v>-3</v>
      </c>
      <c r="V14" s="109" t="str">
        <f t="shared" si="0"/>
        <v/>
      </c>
      <c r="W14" s="82">
        <f t="shared" si="14"/>
        <v>3</v>
      </c>
      <c r="X14" s="84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5"/>
        <v>2</v>
      </c>
      <c r="AL14" s="1">
        <f t="shared" si="46"/>
        <v>5</v>
      </c>
      <c r="AM14" s="1">
        <f t="shared" si="5"/>
        <v>10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3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F3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L4L</v>
      </c>
      <c r="BJ14" s="1" t="str">
        <f t="shared" si="51"/>
        <v>F2</v>
      </c>
      <c r="BK14" s="1" t="str">
        <f t="shared" si="35"/>
        <v>F2L</v>
      </c>
      <c r="BL14" s="1" t="str">
        <f t="shared" si="52"/>
        <v>F3</v>
      </c>
      <c r="BM14" s="1" t="str">
        <f t="shared" si="53"/>
        <v>2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NB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>C</v>
      </c>
      <c r="I15" s="13" t="str">
        <f t="shared" si="38"/>
        <v>F3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F2</v>
      </c>
      <c r="R15" s="95" t="str">
        <f t="shared" si="43"/>
        <v>W</v>
      </c>
      <c r="S15" s="95">
        <f t="shared" si="13"/>
        <v>-6</v>
      </c>
      <c r="T15" s="106" t="str">
        <f t="shared" si="44"/>
        <v/>
      </c>
      <c r="U15" s="95">
        <f>IF(M15="","",IF(B15="NB",U14,IF(T15="",SUM($T$5:$T15)+S15,SUM($T$5:$T15))))</f>
        <v>-3</v>
      </c>
      <c r="V15" s="107" t="str">
        <f t="shared" si="0"/>
        <v/>
      </c>
      <c r="W15" s="82">
        <f t="shared" si="14"/>
        <v>0</v>
      </c>
      <c r="X15" s="84" t="str">
        <f t="shared" si="15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5"/>
        <v>3</v>
      </c>
      <c r="AL15" s="1">
        <f t="shared" si="46"/>
        <v>3</v>
      </c>
      <c r="AM15" s="1">
        <f t="shared" si="5"/>
        <v>10</v>
      </c>
      <c r="AN15" s="1">
        <f t="shared" si="22"/>
        <v>0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F2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F2L</v>
      </c>
      <c r="BJ15" s="1" t="str">
        <f t="shared" si="51"/>
        <v>F3</v>
      </c>
      <c r="BK15" s="1" t="str">
        <f t="shared" si="35"/>
        <v>F3W</v>
      </c>
      <c r="BL15" s="1" t="str">
        <f t="shared" si="52"/>
        <v>F2</v>
      </c>
      <c r="BM15" s="1">
        <f t="shared" si="53"/>
        <v>1</v>
      </c>
      <c r="BN15" s="1" t="str">
        <f t="shared" si="54"/>
        <v>3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" customHeight="1" thickBot="1">
      <c r="A16" s="1">
        <v>7</v>
      </c>
      <c r="B16" s="9" t="str">
        <f t="shared" si="11"/>
        <v>B3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/>
      </c>
      <c r="I16" s="96" t="str">
        <f t="shared" si="38"/>
        <v>XF2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B</v>
      </c>
      <c r="R16" s="4" t="str">
        <f t="shared" si="43"/>
        <v>L</v>
      </c>
      <c r="S16" s="4">
        <f t="shared" si="13"/>
        <v>-9</v>
      </c>
      <c r="T16" s="130" t="str">
        <f t="shared" si="44"/>
        <v/>
      </c>
      <c r="U16" s="4">
        <f>IF(M16="","",IF(B16="NB",U15,IF(T16="",SUM($T$5:$T16)+S16,SUM($T$5:$T16))))</f>
        <v>-6</v>
      </c>
      <c r="V16" s="108" t="str">
        <f t="shared" si="0"/>
        <v/>
      </c>
      <c r="W16" s="82">
        <f t="shared" si="14"/>
        <v>-3</v>
      </c>
      <c r="X16" s="84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5</v>
      </c>
      <c r="AM16" s="1">
        <f t="shared" si="5"/>
        <v>9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5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F3L</v>
      </c>
      <c r="BJ16" s="1" t="str">
        <f t="shared" si="51"/>
        <v>XF2</v>
      </c>
      <c r="BK16" s="1" t="str">
        <f t="shared" si="35"/>
        <v>F2W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/>
      </c>
      <c r="J17" s="97" t="str">
        <f t="shared" si="39"/>
        <v>F3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F2</v>
      </c>
      <c r="Q17" s="97" t="str">
        <f t="shared" si="42"/>
        <v/>
      </c>
      <c r="R17" s="4" t="str">
        <f t="shared" si="43"/>
        <v>L</v>
      </c>
      <c r="S17" s="4">
        <f t="shared" si="13"/>
        <v>-10</v>
      </c>
      <c r="T17" s="130" t="str">
        <f t="shared" si="44"/>
        <v/>
      </c>
      <c r="U17" s="4">
        <f>IF(M17="","",IF(B17="NB",U16,IF(T17="",SUM($T$5:$T17)+S17,SUM($T$5:$T17))))</f>
        <v>-7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5"/>
        <v>4</v>
      </c>
      <c r="AL17" s="1">
        <f t="shared" si="46"/>
        <v>3</v>
      </c>
      <c r="AM17" s="1">
        <f t="shared" si="5"/>
        <v>6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6</v>
      </c>
      <c r="AT17" s="15" t="str">
        <f t="shared" si="47"/>
        <v>N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XF2W</v>
      </c>
      <c r="BJ17" s="1" t="str">
        <f t="shared" si="51"/>
        <v>F3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P1</v>
      </c>
      <c r="C18" s="101" t="str">
        <f t="shared" si="1"/>
        <v>D</v>
      </c>
      <c r="D18" s="96" t="str">
        <f t="shared" si="36"/>
        <v/>
      </c>
      <c r="E18" s="97" t="str">
        <f t="shared" si="37"/>
        <v>F3</v>
      </c>
      <c r="F18" s="8" t="str">
        <f t="shared" si="12"/>
        <v>W</v>
      </c>
      <c r="H18" s="104" t="str">
        <f t="shared" si="2"/>
        <v/>
      </c>
      <c r="I18" s="96" t="str">
        <f t="shared" si="38"/>
        <v>B</v>
      </c>
      <c r="J18" s="97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1"/>
        <v>F3</v>
      </c>
      <c r="Q18" s="97" t="str">
        <f t="shared" si="42"/>
        <v/>
      </c>
      <c r="R18" s="4" t="str">
        <f t="shared" si="43"/>
        <v>L</v>
      </c>
      <c r="S18" s="4">
        <f t="shared" si="13"/>
        <v>-11</v>
      </c>
      <c r="T18" s="130" t="str">
        <f t="shared" si="44"/>
        <v/>
      </c>
      <c r="U18" s="4">
        <f>IF(M18="","",IF(B18="NB",U17,IF(T18="",SUM($T$5:$T18)+S18,SUM($T$5:$T18))))</f>
        <v>-8</v>
      </c>
      <c r="V18" s="108" t="str">
        <f t="shared" si="0"/>
        <v/>
      </c>
      <c r="W18" s="82">
        <f t="shared" si="14"/>
        <v>-1</v>
      </c>
      <c r="X18" s="84" t="str">
        <f t="shared" si="15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F3</v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4</v>
      </c>
      <c r="AL18" s="1">
        <f t="shared" si="46"/>
        <v>3</v>
      </c>
      <c r="AM18" s="1">
        <f t="shared" si="5"/>
        <v>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F3W</v>
      </c>
      <c r="BJ18" s="1" t="str">
        <f t="shared" si="51"/>
        <v>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P2</v>
      </c>
      <c r="C19" s="102" t="str">
        <f t="shared" si="1"/>
        <v/>
      </c>
      <c r="D19" s="98" t="str">
        <f t="shared" si="36"/>
        <v/>
      </c>
      <c r="E19" s="99" t="str">
        <f t="shared" si="37"/>
        <v>F2</v>
      </c>
      <c r="F19" s="10" t="str">
        <f t="shared" si="12"/>
        <v>L</v>
      </c>
      <c r="H19" s="105" t="str">
        <f t="shared" si="2"/>
        <v/>
      </c>
      <c r="I19" s="98" t="str">
        <f t="shared" si="38"/>
        <v>F2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>XF2</v>
      </c>
      <c r="Q19" s="99" t="str">
        <f t="shared" si="42"/>
        <v/>
      </c>
      <c r="R19" s="5" t="str">
        <f t="shared" si="43"/>
        <v>W</v>
      </c>
      <c r="S19" s="5">
        <f t="shared" si="13"/>
        <v>-9</v>
      </c>
      <c r="T19" s="131" t="str">
        <f t="shared" si="44"/>
        <v/>
      </c>
      <c r="U19" s="5">
        <f>IF(M19="","",IF(B19="NB",U18,IF(T19="",SUM($T$5:$T19)+S19,SUM($T$5:$T19))))</f>
        <v>-6</v>
      </c>
      <c r="V19" s="109" t="str">
        <f t="shared" si="0"/>
        <v/>
      </c>
      <c r="W19" s="82">
        <f t="shared" si="14"/>
        <v>2</v>
      </c>
      <c r="X19" s="84" t="str">
        <f t="shared" si="15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4</v>
      </c>
      <c r="AL19" s="1">
        <f t="shared" si="46"/>
        <v>2</v>
      </c>
      <c r="AM19" s="1">
        <f t="shared" si="5"/>
        <v>1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8</v>
      </c>
      <c r="AT19" s="15" t="str">
        <f t="shared" si="47"/>
        <v>N</v>
      </c>
      <c r="AU19" s="1" t="str">
        <f t="shared" si="27"/>
        <v>Y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F3W</v>
      </c>
      <c r="BH19" s="1" t="str">
        <f t="shared" si="50"/>
        <v>F2</v>
      </c>
      <c r="BI19" s="1" t="str">
        <f t="shared" si="34"/>
        <v>BL</v>
      </c>
      <c r="BJ19" s="1" t="str">
        <f t="shared" si="51"/>
        <v>F2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B7</v>
      </c>
      <c r="C20" s="100" t="str">
        <f t="shared" si="1"/>
        <v/>
      </c>
      <c r="D20" s="13" t="str">
        <f t="shared" si="36"/>
        <v/>
      </c>
      <c r="E20" s="45" t="str">
        <f t="shared" si="37"/>
        <v>F3</v>
      </c>
      <c r="F20" s="14" t="str">
        <f t="shared" si="12"/>
        <v>L</v>
      </c>
      <c r="H20" s="103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5" t="str">
        <f t="shared" si="43"/>
        <v>L</v>
      </c>
      <c r="S20" s="95">
        <f t="shared" si="13"/>
        <v>-16</v>
      </c>
      <c r="T20" s="106" t="str">
        <f t="shared" si="44"/>
        <v/>
      </c>
      <c r="U20" s="95">
        <f>IF(M20="","",IF(B20="NB",U19,IF(T20="",SUM($T$5:$T20)+S20,SUM($T$5:$T20))))</f>
        <v>-13</v>
      </c>
      <c r="V20" s="107" t="str">
        <f t="shared" si="0"/>
        <v/>
      </c>
      <c r="W20" s="82">
        <f t="shared" si="14"/>
        <v>-7</v>
      </c>
      <c r="X20" s="84" t="str">
        <f t="shared" si="15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16"/>
        <v/>
      </c>
      <c r="AF20" s="1" t="str">
        <f t="shared" si="17"/>
        <v>F3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5"/>
        <v>0</v>
      </c>
      <c r="AL20" s="1">
        <f t="shared" si="46"/>
        <v>7</v>
      </c>
      <c r="AM20" s="1">
        <f t="shared" si="5"/>
        <v>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9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F2L</v>
      </c>
      <c r="BH20" s="1" t="str">
        <f t="shared" si="50"/>
        <v>F3</v>
      </c>
      <c r="BI20" s="1" t="str">
        <f t="shared" si="34"/>
        <v>F2W</v>
      </c>
      <c r="BJ20" s="1" t="str">
        <f t="shared" si="51"/>
        <v>B</v>
      </c>
      <c r="BK20" s="1" t="str">
        <f t="shared" si="35"/>
        <v>XF2W</v>
      </c>
      <c r="BL20" s="1" t="str">
        <f t="shared" si="52"/>
        <v>F3</v>
      </c>
      <c r="BM20" s="1" t="str">
        <f t="shared" si="53"/>
        <v>3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1" t="str">
        <f t="shared" si="1"/>
        <v>B</v>
      </c>
      <c r="D21" s="96" t="str">
        <f t="shared" si="36"/>
        <v>XF2</v>
      </c>
      <c r="E21" s="97" t="str">
        <f t="shared" si="37"/>
        <v/>
      </c>
      <c r="F21" s="8" t="str">
        <f t="shared" si="12"/>
        <v>W</v>
      </c>
      <c r="H21" s="104" t="str">
        <f t="shared" si="2"/>
        <v/>
      </c>
      <c r="I21" s="96" t="str">
        <f t="shared" si="38"/>
        <v/>
      </c>
      <c r="J21" s="97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/>
      </c>
      <c r="Q21" s="97" t="str">
        <f t="shared" si="42"/>
        <v>XF2</v>
      </c>
      <c r="R21" s="4" t="str">
        <f t="shared" si="43"/>
        <v>L</v>
      </c>
      <c r="S21" s="4">
        <f t="shared" si="13"/>
        <v>-18</v>
      </c>
      <c r="T21" s="130" t="str">
        <f t="shared" si="44"/>
        <v/>
      </c>
      <c r="U21" s="4">
        <f>IF(M21="","",IF(B21="NB",U20,IF(T21="",SUM($T$5:$T21)+S21,SUM($T$5:$T21))))</f>
        <v>-15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2</v>
      </c>
      <c r="AL21" s="1">
        <f t="shared" si="46"/>
        <v>4</v>
      </c>
      <c r="AM21" s="1">
        <f t="shared" si="5"/>
        <v>-3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10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F3L</v>
      </c>
      <c r="BH21" s="1" t="str">
        <f t="shared" si="50"/>
        <v>XF2</v>
      </c>
      <c r="BI21" s="1" t="str">
        <f t="shared" si="34"/>
        <v>BL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P7</v>
      </c>
      <c r="C22" s="101" t="str">
        <f t="shared" si="1"/>
        <v/>
      </c>
      <c r="D22" s="96" t="str">
        <f t="shared" si="36"/>
        <v>F3</v>
      </c>
      <c r="E22" s="97" t="str">
        <f t="shared" si="37"/>
        <v/>
      </c>
      <c r="F22" s="8" t="str">
        <f t="shared" si="12"/>
        <v>W</v>
      </c>
      <c r="H22" s="104" t="str">
        <f t="shared" si="2"/>
        <v>D</v>
      </c>
      <c r="I22" s="96" t="str">
        <f t="shared" si="38"/>
        <v>F3</v>
      </c>
      <c r="J22" s="97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1"/>
        <v>XB</v>
      </c>
      <c r="Q22" s="97" t="str">
        <f t="shared" si="42"/>
        <v/>
      </c>
      <c r="R22" s="4" t="str">
        <f t="shared" si="43"/>
        <v>W</v>
      </c>
      <c r="S22" s="4">
        <f t="shared" si="13"/>
        <v>-11</v>
      </c>
      <c r="T22" s="130" t="str">
        <f t="shared" si="44"/>
        <v/>
      </c>
      <c r="U22" s="4">
        <f>IF(M22="","",IF(B22="NB",U21,IF(T22="",SUM($T$5:$T22)+S22,SUM($T$5:$T22))))</f>
        <v>-8</v>
      </c>
      <c r="V22" s="108" t="str">
        <f t="shared" si="0"/>
        <v/>
      </c>
      <c r="W22" s="82">
        <f t="shared" si="14"/>
        <v>7</v>
      </c>
      <c r="X22" s="84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F3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5"/>
        <v>7</v>
      </c>
      <c r="AL22" s="1">
        <f t="shared" si="46"/>
        <v>0</v>
      </c>
      <c r="AM22" s="1">
        <f t="shared" si="5"/>
        <v>-2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11</v>
      </c>
      <c r="AT22" s="15" t="str">
        <f t="shared" si="47"/>
        <v>Y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XF2W</v>
      </c>
      <c r="BH22" s="1" t="str">
        <f t="shared" si="50"/>
        <v>F3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 t="str">
        <f t="shared" si="53"/>
        <v>3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P5</v>
      </c>
      <c r="C23" s="101" t="str">
        <f t="shared" si="1"/>
        <v/>
      </c>
      <c r="D23" s="96" t="str">
        <f t="shared" si="36"/>
        <v>B</v>
      </c>
      <c r="E23" s="97" t="str">
        <f t="shared" si="37"/>
        <v/>
      </c>
      <c r="F23" s="8" t="str">
        <f t="shared" si="12"/>
        <v>L</v>
      </c>
      <c r="H23" s="104" t="str">
        <f t="shared" si="2"/>
        <v/>
      </c>
      <c r="I23" s="96" t="str">
        <f t="shared" si="38"/>
        <v>F2</v>
      </c>
      <c r="J23" s="97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XF2</v>
      </c>
      <c r="Q23" s="97" t="str">
        <f t="shared" si="42"/>
        <v/>
      </c>
      <c r="R23" s="4" t="str">
        <f t="shared" si="43"/>
        <v>L</v>
      </c>
      <c r="S23" s="4">
        <f t="shared" si="13"/>
        <v>-16</v>
      </c>
      <c r="T23" s="130" t="str">
        <f t="shared" si="44"/>
        <v/>
      </c>
      <c r="U23" s="4">
        <f>IF(M23="","",IF(B23="NB",U22,IF(T23="",SUM($T$5:$T23)+S23,SUM($T$5:$T23))))</f>
        <v>-13</v>
      </c>
      <c r="V23" s="108" t="str">
        <f t="shared" si="0"/>
        <v/>
      </c>
      <c r="W23" s="82">
        <f t="shared" si="14"/>
        <v>-5</v>
      </c>
      <c r="X23" s="84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B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5</v>
      </c>
      <c r="AL23" s="1">
        <f t="shared" si="46"/>
        <v>0</v>
      </c>
      <c r="AM23" s="1">
        <f t="shared" si="5"/>
        <v>-3</v>
      </c>
      <c r="AN23" s="1">
        <f t="shared" si="22"/>
        <v>-1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12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F3W</v>
      </c>
      <c r="BH23" s="1" t="str">
        <f t="shared" si="50"/>
        <v>B</v>
      </c>
      <c r="BI23" s="1" t="str">
        <f t="shared" si="34"/>
        <v>F3W</v>
      </c>
      <c r="BJ23" s="1" t="str">
        <f t="shared" si="51"/>
        <v>F2</v>
      </c>
      <c r="BK23" s="1" t="str">
        <f t="shared" si="35"/>
        <v>XBW</v>
      </c>
      <c r="BL23" s="1" t="str">
        <f t="shared" si="52"/>
        <v>XF2</v>
      </c>
      <c r="BM23" s="1">
        <f t="shared" si="53"/>
        <v>1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NB</v>
      </c>
      <c r="C24" s="102" t="str">
        <f t="shared" si="1"/>
        <v/>
      </c>
      <c r="D24" s="98" t="str">
        <f t="shared" si="36"/>
        <v/>
      </c>
      <c r="E24" s="99" t="str">
        <f t="shared" si="37"/>
        <v>F2</v>
      </c>
      <c r="F24" s="10" t="str">
        <f t="shared" si="12"/>
        <v>W</v>
      </c>
      <c r="H24" s="105" t="str">
        <f t="shared" si="2"/>
        <v/>
      </c>
      <c r="I24" s="98" t="str">
        <f t="shared" si="38"/>
        <v>F3</v>
      </c>
      <c r="J24" s="99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/>
      </c>
      <c r="Q24" s="99" t="str">
        <f t="shared" si="42"/>
        <v>XB</v>
      </c>
      <c r="R24" s="5" t="str">
        <f t="shared" si="43"/>
        <v>W</v>
      </c>
      <c r="S24" s="5">
        <f t="shared" si="13"/>
        <v>-16</v>
      </c>
      <c r="T24" s="131" t="str">
        <f t="shared" si="44"/>
        <v/>
      </c>
      <c r="U24" s="5">
        <f>IF(M24="","",IF(B24="NB",U23,IF(T24="",SUM($T$5:$T24)+S24,SUM($T$5:$T24))))</f>
        <v>-13</v>
      </c>
      <c r="V24" s="109" t="str">
        <f t="shared" si="0"/>
        <v/>
      </c>
      <c r="W24" s="82">
        <f t="shared" si="14"/>
        <v>0</v>
      </c>
      <c r="X24" s="84" t="str">
        <f t="shared" si="15"/>
        <v/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5"/>
        <v>3</v>
      </c>
      <c r="AL24" s="1">
        <f t="shared" si="46"/>
        <v>3</v>
      </c>
      <c r="AM24" s="1">
        <f t="shared" si="5"/>
        <v>-3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13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BL</v>
      </c>
      <c r="BH24" s="1" t="str">
        <f t="shared" si="50"/>
        <v>F2</v>
      </c>
      <c r="BI24" s="1" t="str">
        <f t="shared" si="34"/>
        <v>F2L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0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3" t="str">
        <f t="shared" si="2"/>
        <v>C</v>
      </c>
      <c r="I25" s="13" t="str">
        <f t="shared" si="38"/>
        <v>XF2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5" t="str">
        <f t="shared" si="43"/>
        <v>W</v>
      </c>
      <c r="S25" s="95">
        <f t="shared" si="13"/>
        <v>-16</v>
      </c>
      <c r="T25" s="106" t="str">
        <f t="shared" si="44"/>
        <v/>
      </c>
      <c r="U25" s="95">
        <f>IF(M25="","",IF(B25="NB",U24,IF(T25="",SUM($T$5:$T25)+S25,SUM($T$5:$T25))))</f>
        <v>-13</v>
      </c>
      <c r="V25" s="107" t="str">
        <f t="shared" si="0"/>
        <v/>
      </c>
      <c r="W25" s="82">
        <f t="shared" si="14"/>
        <v>0</v>
      </c>
      <c r="X25" s="84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5"/>
        <v>2</v>
      </c>
      <c r="AL25" s="1">
        <f t="shared" si="46"/>
        <v>2</v>
      </c>
      <c r="AM25" s="1">
        <f t="shared" si="5"/>
        <v>-3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14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F2W</v>
      </c>
      <c r="BH25" s="1" t="str">
        <f t="shared" si="50"/>
        <v>B</v>
      </c>
      <c r="BI25" s="1" t="str">
        <f t="shared" si="34"/>
        <v>F3L</v>
      </c>
      <c r="BJ25" s="1" t="str">
        <f t="shared" si="51"/>
        <v>XF2</v>
      </c>
      <c r="BK25" s="1" t="str">
        <f t="shared" si="35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1" t="str">
        <f t="shared" si="1"/>
        <v/>
      </c>
      <c r="D26" s="96" t="str">
        <f t="shared" si="36"/>
        <v/>
      </c>
      <c r="E26" s="97" t="str">
        <f t="shared" si="37"/>
        <v>L4</v>
      </c>
      <c r="F26" s="8" t="str">
        <f t="shared" si="12"/>
        <v>L</v>
      </c>
      <c r="H26" s="104" t="str">
        <f t="shared" si="2"/>
        <v/>
      </c>
      <c r="I26" s="96" t="str">
        <f t="shared" si="38"/>
        <v>XB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L4</v>
      </c>
      <c r="R26" s="4" t="str">
        <f t="shared" si="43"/>
        <v>L</v>
      </c>
      <c r="S26" s="4">
        <f t="shared" si="13"/>
        <v>-23</v>
      </c>
      <c r="T26" s="130" t="str">
        <f t="shared" si="44"/>
        <v/>
      </c>
      <c r="U26" s="4">
        <f>IF(M26="","",IF(B26="NB",U25,IF(T26="",SUM($T$5:$T26)+S26,SUM($T$5:$T26))))</f>
        <v>-20</v>
      </c>
      <c r="V26" s="108" t="str">
        <f t="shared" si="0"/>
        <v/>
      </c>
      <c r="W26" s="82">
        <f t="shared" si="14"/>
        <v>-7</v>
      </c>
      <c r="X26" s="84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1</v>
      </c>
      <c r="AL26" s="1">
        <f t="shared" si="46"/>
        <v>8</v>
      </c>
      <c r="AM26" s="1">
        <f t="shared" si="5"/>
        <v>-6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15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BW</v>
      </c>
      <c r="BH26" s="1" t="str">
        <f t="shared" si="50"/>
        <v>L4</v>
      </c>
      <c r="BI26" s="1" t="str">
        <f t="shared" si="34"/>
        <v>XF2L</v>
      </c>
      <c r="BJ26" s="1" t="str">
        <f t="shared" si="51"/>
        <v>XB</v>
      </c>
      <c r="BK26" s="1" t="str">
        <f t="shared" si="35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/>
      </c>
      <c r="J27" s="97" t="str">
        <f t="shared" si="39"/>
        <v>XF2</v>
      </c>
      <c r="K27" s="8" t="str">
        <f t="shared" si="40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F2</v>
      </c>
      <c r="Q27" s="97" t="str">
        <f t="shared" si="42"/>
        <v/>
      </c>
      <c r="R27" s="4" t="str">
        <f t="shared" si="43"/>
        <v>W</v>
      </c>
      <c r="S27" s="4">
        <f t="shared" si="13"/>
        <v>-21</v>
      </c>
      <c r="T27" s="130" t="str">
        <f t="shared" si="44"/>
        <v/>
      </c>
      <c r="U27" s="4">
        <f>IF(M27="","",IF(B27="NB",U26,IF(T27="",SUM($T$5:$T27)+S27,SUM($T$5:$T27))))</f>
        <v>-18</v>
      </c>
      <c r="V27" s="108" t="str">
        <f t="shared" si="0"/>
        <v/>
      </c>
      <c r="W27" s="82">
        <f t="shared" si="14"/>
        <v>2</v>
      </c>
      <c r="X27" s="84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5"/>
        <v>4</v>
      </c>
      <c r="AL27" s="1">
        <f t="shared" si="46"/>
        <v>2</v>
      </c>
      <c r="AM27" s="1">
        <f t="shared" si="5"/>
        <v>-5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16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L4L</v>
      </c>
      <c r="BH27" s="1" t="str">
        <f t="shared" si="50"/>
        <v>F2</v>
      </c>
      <c r="BI27" s="1" t="str">
        <f t="shared" si="34"/>
        <v>XBW</v>
      </c>
      <c r="BJ27" s="1" t="str">
        <f t="shared" si="51"/>
        <v>XF2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/>
      </c>
      <c r="J28" s="97" t="str">
        <f t="shared" si="39"/>
        <v>XB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13"/>
        <v>-20</v>
      </c>
      <c r="T28" s="130" t="str">
        <f t="shared" si="44"/>
        <v/>
      </c>
      <c r="U28" s="4">
        <f>IF(M28="","",IF(B28="NB",U27,IF(T28="",SUM($T$5:$T28)+S28,SUM($T$5:$T28))))</f>
        <v>-17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-2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17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XF2L</v>
      </c>
      <c r="BJ28" s="1" t="str">
        <f t="shared" si="51"/>
        <v>XB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>D</v>
      </c>
      <c r="I29" s="98" t="str">
        <f t="shared" si="38"/>
        <v>B</v>
      </c>
      <c r="J29" s="99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L4</v>
      </c>
      <c r="Q29" s="99" t="str">
        <f t="shared" si="42"/>
        <v/>
      </c>
      <c r="R29" s="5" t="str">
        <f t="shared" si="43"/>
        <v>W</v>
      </c>
      <c r="S29" s="5">
        <f t="shared" si="13"/>
        <v>-11</v>
      </c>
      <c r="T29" s="131">
        <f t="shared" si="44"/>
        <v>-11</v>
      </c>
      <c r="U29" s="5">
        <f>IF(M29="","",IF(B29="NB",U28,IF(T29="",SUM($T$5:$T29)+S29,SUM($T$5:$T29))))</f>
        <v>-8</v>
      </c>
      <c r="V29" s="109" t="str">
        <f t="shared" si="0"/>
        <v>Rabbit</v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5"/>
        <v>9</v>
      </c>
      <c r="AL29" s="1">
        <f t="shared" si="46"/>
        <v>0</v>
      </c>
      <c r="AM29" s="1">
        <f t="shared" si="5"/>
        <v>4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18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R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XBL</v>
      </c>
      <c r="BJ29" s="1" t="str">
        <f t="shared" si="51"/>
        <v>B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100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3" t="str">
        <f t="shared" si="2"/>
        <v/>
      </c>
      <c r="I30" s="13" t="str">
        <f t="shared" si="38"/>
        <v>B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5" t="str">
        <f t="shared" si="43"/>
        <v>W</v>
      </c>
      <c r="S30" s="95">
        <f t="shared" si="13"/>
        <v>3</v>
      </c>
      <c r="T30" s="106" t="str">
        <f t="shared" si="44"/>
        <v/>
      </c>
      <c r="U30" s="95">
        <f>IF(M30="","",IF(B30="NB",U29,IF(T30="",SUM($T$5:$T30)+S30,SUM($T$5:$T30))))</f>
        <v>-5</v>
      </c>
      <c r="V30" s="107" t="str">
        <f t="shared" si="0"/>
        <v/>
      </c>
      <c r="W30" s="82">
        <f t="shared" si="14"/>
        <v>3</v>
      </c>
      <c r="X30" s="84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B</v>
      </c>
      <c r="AJ30" s="1" t="str">
        <f t="shared" si="21"/>
        <v/>
      </c>
      <c r="AK30" s="1">
        <f t="shared" si="45"/>
        <v>3</v>
      </c>
      <c r="AL30" s="1">
        <f t="shared" si="46"/>
        <v>0</v>
      </c>
      <c r="AM30" s="1">
        <f t="shared" si="5"/>
        <v>10</v>
      </c>
      <c r="AN30" s="1">
        <f t="shared" si="22"/>
        <v>6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1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B</v>
      </c>
      <c r="BI30" s="1" t="str">
        <f t="shared" si="34"/>
        <v>BW</v>
      </c>
      <c r="BJ30" s="1" t="str">
        <f t="shared" si="51"/>
        <v>B</v>
      </c>
      <c r="BK30" s="1" t="str">
        <f t="shared" si="35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P12</v>
      </c>
      <c r="C31" s="101" t="str">
        <f t="shared" si="1"/>
        <v/>
      </c>
      <c r="D31" s="96" t="str">
        <f t="shared" si="36"/>
        <v>L4</v>
      </c>
      <c r="E31" s="97" t="str">
        <f t="shared" si="37"/>
        <v/>
      </c>
      <c r="F31" s="8" t="str">
        <f t="shared" si="12"/>
        <v>L</v>
      </c>
      <c r="H31" s="104" t="str">
        <f t="shared" si="2"/>
        <v/>
      </c>
      <c r="I31" s="96" t="str">
        <f t="shared" si="38"/>
        <v>L4</v>
      </c>
      <c r="J31" s="97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L4</v>
      </c>
      <c r="Q31" s="97" t="str">
        <f t="shared" si="42"/>
        <v/>
      </c>
      <c r="R31" s="4" t="str">
        <f t="shared" si="43"/>
        <v>L</v>
      </c>
      <c r="S31" s="4">
        <f t="shared" si="13"/>
        <v>-9</v>
      </c>
      <c r="T31" s="130" t="str">
        <f t="shared" si="44"/>
        <v/>
      </c>
      <c r="U31" s="4">
        <f>IF(M31="","",IF(B31="NB",U30,IF(T31="",SUM($T$5:$T31)+S31,SUM($T$5:$T31))))</f>
        <v>-17</v>
      </c>
      <c r="V31" s="108" t="str">
        <f t="shared" si="0"/>
        <v/>
      </c>
      <c r="W31" s="82">
        <f t="shared" si="14"/>
        <v>-12</v>
      </c>
      <c r="X31" s="84" t="str">
        <f t="shared" si="15"/>
        <v>L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>L4</v>
      </c>
      <c r="AH31" s="1" t="str">
        <f t="shared" si="19"/>
        <v/>
      </c>
      <c r="AI31" s="1" t="str">
        <f t="shared" si="20"/>
        <v>L4</v>
      </c>
      <c r="AJ31" s="1" t="str">
        <f t="shared" si="21"/>
        <v/>
      </c>
      <c r="AK31" s="1">
        <f t="shared" si="45"/>
        <v>12</v>
      </c>
      <c r="AL31" s="1">
        <f t="shared" si="46"/>
        <v>0</v>
      </c>
      <c r="AM31" s="1">
        <f t="shared" si="5"/>
        <v>9</v>
      </c>
      <c r="AN31" s="1">
        <f t="shared" si="22"/>
        <v>-1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BW</v>
      </c>
      <c r="BH31" s="1" t="str">
        <f t="shared" si="50"/>
        <v>L4</v>
      </c>
      <c r="BI31" s="1" t="str">
        <f t="shared" si="34"/>
        <v>BW</v>
      </c>
      <c r="BJ31" s="1" t="str">
        <f t="shared" si="51"/>
        <v>L4</v>
      </c>
      <c r="BK31" s="1" t="str">
        <f t="shared" si="35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4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>F2</v>
      </c>
      <c r="J32" s="97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/>
      </c>
      <c r="Q32" s="97" t="str">
        <f t="shared" si="42"/>
        <v>F2</v>
      </c>
      <c r="R32" s="4" t="str">
        <f t="shared" si="43"/>
        <v>W</v>
      </c>
      <c r="S32" s="4">
        <f t="shared" si="13"/>
        <v>-7</v>
      </c>
      <c r="T32" s="130" t="str">
        <f t="shared" si="44"/>
        <v/>
      </c>
      <c r="U32" s="4">
        <f>IF(M32="","",IF(B32="NB",U31,IF(T32="",SUM($T$5:$T32)+S32,SUM($T$5:$T32))))</f>
        <v>-15</v>
      </c>
      <c r="V32" s="108" t="str">
        <f t="shared" si="0"/>
        <v/>
      </c>
      <c r="W32" s="82">
        <f t="shared" si="14"/>
        <v>2</v>
      </c>
      <c r="X32" s="84" t="str">
        <f t="shared" si="15"/>
        <v>W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F2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2</v>
      </c>
      <c r="AL32" s="1">
        <f t="shared" si="46"/>
        <v>4</v>
      </c>
      <c r="AM32" s="1">
        <f t="shared" si="5"/>
        <v>10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3</v>
      </c>
      <c r="AT32" s="15" t="str">
        <f t="shared" si="47"/>
        <v>Y</v>
      </c>
      <c r="AU32" s="1" t="str">
        <f t="shared" si="27"/>
        <v>N</v>
      </c>
      <c r="AV32" s="1" t="str">
        <f t="shared" si="28"/>
        <v>Y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L4L</v>
      </c>
      <c r="BH32" s="1" t="str">
        <f t="shared" si="50"/>
        <v>F2</v>
      </c>
      <c r="BI32" s="1" t="str">
        <f t="shared" si="34"/>
        <v>L4L</v>
      </c>
      <c r="BJ32" s="1" t="str">
        <f t="shared" si="51"/>
        <v>F2</v>
      </c>
      <c r="BK32" s="1" t="str">
        <f t="shared" si="35"/>
        <v>L4L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2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P1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>C</v>
      </c>
      <c r="I33" s="96" t="str">
        <f t="shared" si="38"/>
        <v>F3</v>
      </c>
      <c r="J33" s="97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41"/>
        <v/>
      </c>
      <c r="Q33" s="97" t="str">
        <f t="shared" si="42"/>
        <v>B</v>
      </c>
      <c r="R33" s="4" t="str">
        <f t="shared" si="43"/>
        <v>L</v>
      </c>
      <c r="S33" s="4">
        <f t="shared" si="13"/>
        <v>-6</v>
      </c>
      <c r="T33" s="130" t="str">
        <f t="shared" si="44"/>
        <v/>
      </c>
      <c r="U33" s="4">
        <f>IF(M33="","",IF(B33="NB",U32,IF(T33="",SUM($T$5:$T33)+S33,SUM($T$5:$T33))))</f>
        <v>-14</v>
      </c>
      <c r="V33" s="108" t="str">
        <f t="shared" si="0"/>
        <v/>
      </c>
      <c r="W33" s="82">
        <f t="shared" si="14"/>
        <v>1</v>
      </c>
      <c r="X33" s="84" t="str">
        <f t="shared" si="15"/>
        <v>W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F3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3</v>
      </c>
      <c r="AL33" s="1">
        <f t="shared" si="46"/>
        <v>2</v>
      </c>
      <c r="AM33" s="1">
        <f t="shared" si="5"/>
        <v>10</v>
      </c>
      <c r="AN33" s="1">
        <f t="shared" si="22"/>
        <v>3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4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F3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3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P2</v>
      </c>
      <c r="C34" s="102" t="str">
        <f t="shared" si="1"/>
        <v/>
      </c>
      <c r="D34" s="98" t="str">
        <f t="shared" si="36"/>
        <v>F2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/>
      </c>
      <c r="J34" s="99" t="str">
        <f t="shared" si="39"/>
        <v>F2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>F2</v>
      </c>
      <c r="Q34" s="99" t="str">
        <f t="shared" si="42"/>
        <v/>
      </c>
      <c r="R34" s="5" t="str">
        <f t="shared" si="43"/>
        <v>W</v>
      </c>
      <c r="S34" s="5">
        <f t="shared" si="13"/>
        <v>-4</v>
      </c>
      <c r="T34" s="131" t="str">
        <f t="shared" si="44"/>
        <v/>
      </c>
      <c r="U34" s="5">
        <f>IF(M34="","",IF(B34="NB",U33,IF(T34="",SUM($T$5:$T34)+S34,SUM($T$5:$T34))))</f>
        <v>-12</v>
      </c>
      <c r="V34" s="109" t="str">
        <f t="shared" si="0"/>
        <v/>
      </c>
      <c r="W34" s="82">
        <f t="shared" si="14"/>
        <v>2</v>
      </c>
      <c r="X34" s="84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>F2</v>
      </c>
      <c r="AF34" s="1" t="str">
        <f t="shared" si="17"/>
        <v/>
      </c>
      <c r="AG34" s="1" t="str">
        <f t="shared" si="18"/>
        <v/>
      </c>
      <c r="AH34" s="1" t="str">
        <f t="shared" si="19"/>
        <v>F2</v>
      </c>
      <c r="AI34" s="1" t="str">
        <f t="shared" si="20"/>
        <v>F2</v>
      </c>
      <c r="AJ34" s="1" t="str">
        <f t="shared" si="21"/>
        <v/>
      </c>
      <c r="AK34" s="1">
        <f t="shared" si="45"/>
        <v>4</v>
      </c>
      <c r="AL34" s="1">
        <f t="shared" si="46"/>
        <v>2</v>
      </c>
      <c r="AM34" s="1">
        <f t="shared" si="5"/>
        <v>10</v>
      </c>
      <c r="AN34" s="1">
        <f t="shared" si="22"/>
        <v>6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5</v>
      </c>
      <c r="AT34" s="15" t="str">
        <f t="shared" si="47"/>
        <v>Y</v>
      </c>
      <c r="AU34" s="1" t="str">
        <f t="shared" si="27"/>
        <v>N</v>
      </c>
      <c r="AV34" s="1" t="str">
        <f t="shared" si="28"/>
        <v>Y</v>
      </c>
      <c r="AW34" s="1" t="str">
        <f t="shared" si="29"/>
        <v>N</v>
      </c>
      <c r="AX34" s="1" t="str">
        <f t="shared" si="30"/>
        <v>F2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F3W</v>
      </c>
      <c r="BJ34" s="1" t="str">
        <f t="shared" si="51"/>
        <v>F2</v>
      </c>
      <c r="BK34" s="1" t="str">
        <f t="shared" si="35"/>
        <v>BL</v>
      </c>
      <c r="BL34" s="1" t="str">
        <f t="shared" si="52"/>
        <v>F2</v>
      </c>
      <c r="BM34" s="1" t="str">
        <f t="shared" si="53"/>
        <v>2</v>
      </c>
      <c r="BN34" s="1" t="str">
        <f t="shared" si="54"/>
        <v>2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B1</v>
      </c>
      <c r="C35" s="100" t="str">
        <f t="shared" si="1"/>
        <v/>
      </c>
      <c r="D35" s="13" t="str">
        <f t="shared" si="36"/>
        <v>B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/>
      </c>
      <c r="J35" s="45" t="str">
        <f t="shared" si="39"/>
        <v>F3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B</v>
      </c>
      <c r="Q35" s="45" t="str">
        <f t="shared" si="42"/>
        <v/>
      </c>
      <c r="R35" s="95" t="str">
        <f t="shared" si="43"/>
        <v/>
      </c>
      <c r="S35" s="95" t="str">
        <f t="shared" si="13"/>
        <v/>
      </c>
      <c r="T35" s="106" t="str">
        <f t="shared" si="44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F3</v>
      </c>
      <c r="AI35" s="1" t="str">
        <f t="shared" si="20"/>
        <v>B</v>
      </c>
      <c r="AJ35" s="1" t="str">
        <f t="shared" si="21"/>
        <v/>
      </c>
      <c r="AK35" s="1">
        <f t="shared" si="45"/>
        <v>2</v>
      </c>
      <c r="AL35" s="1">
        <f t="shared" si="46"/>
        <v>3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6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B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F2L</v>
      </c>
      <c r="BJ35" s="1" t="str">
        <f t="shared" si="51"/>
        <v>F3</v>
      </c>
      <c r="BK35" s="1" t="str">
        <f t="shared" si="35"/>
        <v>F2W</v>
      </c>
      <c r="BL35" s="1" t="str">
        <f t="shared" si="52"/>
        <v>B</v>
      </c>
      <c r="BM35" s="1">
        <f t="shared" si="53"/>
        <v>1</v>
      </c>
      <c r="BN35" s="1" t="str">
        <f t="shared" si="54"/>
        <v>3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13"/>
        <v/>
      </c>
      <c r="T36" s="130" t="str">
        <f t="shared" si="44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B</v>
      </c>
      <c r="BH36" s="1" t="str">
        <f t="shared" si="50"/>
        <v/>
      </c>
      <c r="BI36" s="1" t="str">
        <f t="shared" si="34"/>
        <v>F3</v>
      </c>
      <c r="BJ36" s="1" t="str">
        <f t="shared" si="51"/>
        <v/>
      </c>
      <c r="BK36" s="1" t="str">
        <f t="shared" si="35"/>
        <v>B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13"/>
        <v/>
      </c>
      <c r="T37" s="130" t="str">
        <f t="shared" si="44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13"/>
        <v/>
      </c>
      <c r="T38" s="130" t="str">
        <f t="shared" si="44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13"/>
        <v/>
      </c>
      <c r="T39" s="131" t="str">
        <f t="shared" si="44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13"/>
        <v/>
      </c>
      <c r="T40" s="106" t="str">
        <f t="shared" si="44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13"/>
        <v/>
      </c>
      <c r="T41" s="130" t="str">
        <f t="shared" si="44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si="12"/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30" t="str">
        <f t="shared" si="44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ref="W42:W73" si="61">IF(M42="","",IF(K42="W",0+BN42,0-BN42)+IF(F42="W",0+BM42,0-BM42))+IF(R42="W",0+BO42,0-BO42)</f>
        <v>#VALUE!</v>
      </c>
      <c r="X42" s="84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IF(M41="","",IF(Y42="B",IF(M41="P",BH42,""),IF(BF42="P",BH42,"")))</f>
        <v/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IF(M41="","",IF(AA42="B",IF(M41="P",BL42,""),IF(M41="B",BL42,"")))</f>
        <v/>
      </c>
      <c r="AY42" s="1" t="str">
        <f t="shared" ref="AY42:AY73" si="74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12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60"/>
        <v/>
      </c>
      <c r="T43" s="130" t="str">
        <f t="shared" si="44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61"/>
        <v>#VALUE!</v>
      </c>
      <c r="X43" s="84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12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60"/>
        <v/>
      </c>
      <c r="T44" s="131" t="str">
        <f t="shared" si="44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61"/>
        <v>#VALUE!</v>
      </c>
      <c r="X44" s="84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60"/>
        <v/>
      </c>
      <c r="T45" s="106" t="str">
        <f t="shared" si="44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61"/>
        <v>#VALUE!</v>
      </c>
      <c r="X45" s="84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12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60"/>
        <v/>
      </c>
      <c r="T46" s="130" t="str">
        <f t="shared" si="44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61"/>
        <v>#VALUE!</v>
      </c>
      <c r="X46" s="84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12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60"/>
        <v/>
      </c>
      <c r="T47" s="130" t="str">
        <f t="shared" si="44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61"/>
        <v>#VALUE!</v>
      </c>
      <c r="X47" s="84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12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60"/>
        <v/>
      </c>
      <c r="T48" s="130" t="str">
        <f t="shared" si="44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61"/>
        <v>#VALUE!</v>
      </c>
      <c r="X48" s="84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12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60"/>
        <v/>
      </c>
      <c r="T49" s="131" t="str">
        <f t="shared" si="44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61"/>
        <v>#VALUE!</v>
      </c>
      <c r="X49" s="84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60"/>
        <v/>
      </c>
      <c r="T50" s="106" t="str">
        <f t="shared" si="44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61"/>
        <v>#VALUE!</v>
      </c>
      <c r="X50" s="84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12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60"/>
        <v/>
      </c>
      <c r="T51" s="130" t="str">
        <f t="shared" si="44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61"/>
        <v>#VALUE!</v>
      </c>
      <c r="X51" s="84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12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60"/>
        <v/>
      </c>
      <c r="T52" s="130" t="str">
        <f t="shared" si="44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61"/>
        <v>#VALUE!</v>
      </c>
      <c r="X52" s="84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12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60"/>
        <v/>
      </c>
      <c r="T53" s="130" t="str">
        <f t="shared" si="44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61"/>
        <v>#VALUE!</v>
      </c>
      <c r="X53" s="84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12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60"/>
        <v/>
      </c>
      <c r="T54" s="131" t="str">
        <f t="shared" si="44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61"/>
        <v>#VALUE!</v>
      </c>
      <c r="X54" s="84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60"/>
        <v/>
      </c>
      <c r="T55" s="106" t="str">
        <f t="shared" si="44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61"/>
        <v>#VALUE!</v>
      </c>
      <c r="X55" s="84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12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60"/>
        <v/>
      </c>
      <c r="T56" s="130" t="str">
        <f t="shared" si="44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61"/>
        <v>#VALUE!</v>
      </c>
      <c r="X56" s="84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12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60"/>
        <v/>
      </c>
      <c r="T57" s="130" t="str">
        <f t="shared" si="44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61"/>
        <v>#VALUE!</v>
      </c>
      <c r="X57" s="84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12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60"/>
        <v/>
      </c>
      <c r="T58" s="130" t="str">
        <f t="shared" si="44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61"/>
        <v>#VALUE!</v>
      </c>
      <c r="X58" s="84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12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60"/>
        <v/>
      </c>
      <c r="T59" s="131" t="str">
        <f t="shared" si="44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61"/>
        <v>#VALUE!</v>
      </c>
      <c r="X59" s="84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60"/>
        <v/>
      </c>
      <c r="T60" s="106" t="str">
        <f t="shared" si="44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61"/>
        <v>#VALUE!</v>
      </c>
      <c r="X60" s="84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12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60"/>
        <v/>
      </c>
      <c r="T61" s="130" t="str">
        <f t="shared" si="44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12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60"/>
        <v/>
      </c>
      <c r="T62" s="130" t="str">
        <f t="shared" si="44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12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60"/>
        <v/>
      </c>
      <c r="T63" s="130" t="str">
        <f t="shared" si="44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12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60"/>
        <v/>
      </c>
      <c r="T64" s="131" t="str">
        <f t="shared" si="44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60"/>
        <v/>
      </c>
      <c r="T65" s="106" t="str">
        <f t="shared" si="44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12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60"/>
        <v/>
      </c>
      <c r="T66" s="130" t="str">
        <f t="shared" si="44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12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60"/>
        <v/>
      </c>
      <c r="T67" s="130" t="str">
        <f t="shared" si="44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12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60"/>
        <v/>
      </c>
      <c r="T68" s="130" t="str">
        <f t="shared" si="44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12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60"/>
        <v/>
      </c>
      <c r="T69" s="131" t="str">
        <f t="shared" si="44"/>
        <v/>
      </c>
      <c r="U69" s="5" t="str">
        <f>IF(M69="","",IF(B69="NB",U68,IF(T69="",SUM($T$5:$T69)+S69,SUM($T$5:$T69))))</f>
        <v/>
      </c>
      <c r="V69" s="109" t="str">
        <f t="shared" ref="V69:V109" si="82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60"/>
        <v/>
      </c>
      <c r="T70" s="106" t="str">
        <f t="shared" si="44"/>
        <v/>
      </c>
      <c r="U70" s="95" t="str">
        <f>IF(M70="","",IF(B70="NB",U69,IF(T70="",SUM($T$5:$T70)+S70,SUM($T$5:$T70))))</f>
        <v/>
      </c>
      <c r="V70" s="107" t="str">
        <f t="shared" si="82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3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12"/>
        <v/>
      </c>
      <c r="H71" s="104" t="str">
        <f t="shared" ref="H71:H109" si="84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60"/>
        <v/>
      </c>
      <c r="T71" s="130" t="str">
        <f t="shared" si="44"/>
        <v/>
      </c>
      <c r="U71" s="4" t="str">
        <f>IF(M71="","",IF(B71="NB",U70,IF(T71="",SUM($T$5:$T71)+S71,SUM($T$5:$T71))))</f>
        <v/>
      </c>
      <c r="V71" s="108" t="str">
        <f t="shared" si="82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3"/>
        <v/>
      </c>
      <c r="D72" s="96" t="str">
        <f t="shared" si="36"/>
        <v/>
      </c>
      <c r="E72" s="97" t="str">
        <f t="shared" si="37"/>
        <v/>
      </c>
      <c r="F72" s="8" t="str">
        <f t="shared" si="12"/>
        <v/>
      </c>
      <c r="H72" s="104" t="str">
        <f t="shared" si="84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60"/>
        <v/>
      </c>
      <c r="T72" s="130" t="str">
        <f t="shared" si="44"/>
        <v/>
      </c>
      <c r="U72" s="4" t="str">
        <f>IF(M72="","",IF(B72="NB",U71,IF(T72="",SUM($T$5:$T72)+S72,SUM($T$5:$T72))))</f>
        <v/>
      </c>
      <c r="V72" s="108" t="str">
        <f t="shared" si="82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88">IF(AND(AB72="LL",Y70=Y71),IF(Y71="B","D","B"),Y71)</f>
        <v>B</v>
      </c>
      <c r="Z72" s="4" t="str">
        <f t="shared" ref="Z72:Z109" si="89">IF(AND(AC72="LL",Z70=Z71),IF(Z71="D","C","D"),Z71)</f>
        <v>C</v>
      </c>
      <c r="AA72" s="4" t="str">
        <f t="shared" ref="AA72:AA109" si="90">IF(AND(AD72="LL",AA70=AA71),IF(AA71="C","B","C"),AA71)</f>
        <v>B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3"/>
        <v/>
      </c>
      <c r="D73" s="96" t="str">
        <f t="shared" si="36"/>
        <v/>
      </c>
      <c r="E73" s="97" t="str">
        <f t="shared" si="37"/>
        <v/>
      </c>
      <c r="F73" s="8" t="str">
        <f t="shared" si="12"/>
        <v/>
      </c>
      <c r="H73" s="104" t="str">
        <f t="shared" si="84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60"/>
        <v/>
      </c>
      <c r="T73" s="130" t="str">
        <f t="shared" si="44"/>
        <v/>
      </c>
      <c r="U73" s="4" t="str">
        <f>IF(M73="","",IF(B73="NB",U72,IF(T73="",SUM($T$5:$T73)+S73,SUM($T$5:$T73))))</f>
        <v/>
      </c>
      <c r="V73" s="108" t="str">
        <f t="shared" si="82"/>
        <v/>
      </c>
      <c r="W73" s="82" t="e">
        <f t="shared" si="61"/>
        <v>#VALUE!</v>
      </c>
      <c r="X73" s="84" t="str">
        <f t="shared" si="15"/>
        <v/>
      </c>
      <c r="Y73" s="9" t="str">
        <f t="shared" si="88"/>
        <v>B</v>
      </c>
      <c r="Z73" s="4" t="str">
        <f t="shared" si="89"/>
        <v>C</v>
      </c>
      <c r="AA73" s="4" t="str">
        <f t="shared" si="90"/>
        <v>B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3">IF(M73="","",IF(AK74=AL74,"NB",IF(AK74&gt;AL74,"P"&amp;(AK74-AL74),"B"&amp;(AL74-AK74))))</f>
        <v/>
      </c>
      <c r="C74" s="102" t="str">
        <f t="shared" si="83"/>
        <v/>
      </c>
      <c r="D74" s="98" t="str">
        <f t="shared" si="36"/>
        <v/>
      </c>
      <c r="E74" s="99" t="str">
        <f t="shared" si="37"/>
        <v/>
      </c>
      <c r="F74" s="10" t="str">
        <f t="shared" ref="F74:F109" si="94">IF(M74="","",IF(M74="P",IF(D74="","L","W"),IF(E74="","L","W")))</f>
        <v/>
      </c>
      <c r="H74" s="105" t="str">
        <f t="shared" si="84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85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31" t="str">
        <f t="shared" si="44"/>
        <v/>
      </c>
      <c r="U74" s="5" t="str">
        <f>IF(M74="","",IF(B74="NB",U73,IF(T74="",SUM($T$5:$T74)+S74,SUM($T$5:$T74))))</f>
        <v/>
      </c>
      <c r="V74" s="109" t="str">
        <f t="shared" si="82"/>
        <v/>
      </c>
      <c r="W74" s="82" t="e">
        <f t="shared" ref="W74:W109" si="96">IF(M74="","",IF(K74="W",0+BN74,0-BN74)+IF(F74="W",0+BM74,0-BM74))+IF(R74="W",0+BO74,0-BO74)</f>
        <v>#VALUE!</v>
      </c>
      <c r="X74" s="84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C</v>
      </c>
      <c r="AA74" s="4" t="str">
        <f t="shared" si="90"/>
        <v>B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IF(M73="","",IF(Y74="B",IF(M73="P",BH74,""),IF(BF74="P",BH74,"")))</f>
        <v/>
      </c>
      <c r="AF74" s="1" t="str">
        <f t="shared" ref="AF74:AF105" si="99">IF(M73="","",IF(Y74="B",IF(M73="B",BH74,""),IF(BF74="B",BH74,"")))</f>
        <v/>
      </c>
      <c r="AG74" s="1" t="str">
        <f t="shared" ref="AG74:AG105" si="100">IF(M73="","",IF(Z74="C",IF(M73="B",BJ74,""),IF(BF74="P",BJ74,"")))</f>
        <v/>
      </c>
      <c r="AH74" s="1" t="str">
        <f t="shared" ref="AH74:AH105" si="101">IF(M73="","",IF(Z74="C",IF(M73="P",BJ74,""),IF(BF74="B",BJ74,"")))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9" si="112">IF(M73="","",IF(AA74="B",IF(M73="P",BL74,""),IF(M73="B",BL74,"")))</f>
        <v/>
      </c>
      <c r="AY74" s="1" t="str">
        <f t="shared" ref="AY74:AY109" si="113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3"/>
        <v/>
      </c>
      <c r="C75" s="100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3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5" t="str">
        <f t="shared" ref="R75:R109" si="124">IF(M75="","",IF(M75="P",IF(P75="","L","W"),IF(Q75="","L","W")))</f>
        <v/>
      </c>
      <c r="S75" s="95" t="str">
        <f t="shared" si="95"/>
        <v/>
      </c>
      <c r="T75" s="106" t="str">
        <f t="shared" ref="T75:T109" si="125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2"/>
        <v/>
      </c>
      <c r="W75" s="82" t="e">
        <f t="shared" si="96"/>
        <v>#VALUE!</v>
      </c>
      <c r="X75" s="84" t="str">
        <f t="shared" si="97"/>
        <v/>
      </c>
      <c r="Y75" s="9" t="str">
        <f t="shared" si="88"/>
        <v>B</v>
      </c>
      <c r="Z75" s="4" t="str">
        <f t="shared" si="89"/>
        <v>C</v>
      </c>
      <c r="AA75" s="4" t="str">
        <f t="shared" si="90"/>
        <v>B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3"/>
        <v/>
      </c>
      <c r="C76" s="101" t="str">
        <f t="shared" si="83"/>
        <v/>
      </c>
      <c r="D76" s="96" t="str">
        <f t="shared" si="117"/>
        <v/>
      </c>
      <c r="E76" s="97" t="str">
        <f t="shared" si="118"/>
        <v/>
      </c>
      <c r="F76" s="8" t="str">
        <f t="shared" si="94"/>
        <v/>
      </c>
      <c r="H76" s="104" t="str">
        <f t="shared" si="84"/>
        <v/>
      </c>
      <c r="I76" s="96" t="str">
        <f t="shared" si="119"/>
        <v/>
      </c>
      <c r="J76" s="97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6" t="str">
        <f t="shared" si="122"/>
        <v/>
      </c>
      <c r="Q76" s="97" t="str">
        <f t="shared" si="123"/>
        <v/>
      </c>
      <c r="R76" s="4" t="str">
        <f t="shared" si="124"/>
        <v/>
      </c>
      <c r="S76" s="4" t="str">
        <f t="shared" si="95"/>
        <v/>
      </c>
      <c r="T76" s="130" t="str">
        <f t="shared" si="125"/>
        <v/>
      </c>
      <c r="U76" s="4" t="str">
        <f>IF(M76="","",IF(B76="NB",U75,IF(T76="",SUM($T$5:$T76)+S76,SUM($T$5:$T76))))</f>
        <v/>
      </c>
      <c r="V76" s="108" t="str">
        <f t="shared" si="82"/>
        <v/>
      </c>
      <c r="W76" s="82" t="e">
        <f t="shared" si="96"/>
        <v>#VALUE!</v>
      </c>
      <c r="X76" s="84" t="str">
        <f t="shared" si="97"/>
        <v/>
      </c>
      <c r="Y76" s="9" t="str">
        <f t="shared" si="88"/>
        <v>B</v>
      </c>
      <c r="Z76" s="4" t="str">
        <f t="shared" si="89"/>
        <v>C</v>
      </c>
      <c r="AA76" s="4" t="str">
        <f t="shared" si="90"/>
        <v>B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3"/>
        <v/>
      </c>
      <c r="C77" s="101" t="str">
        <f t="shared" si="83"/>
        <v/>
      </c>
      <c r="D77" s="96" t="str">
        <f t="shared" si="117"/>
        <v/>
      </c>
      <c r="E77" s="97" t="str">
        <f t="shared" si="118"/>
        <v/>
      </c>
      <c r="F77" s="8" t="str">
        <f t="shared" si="94"/>
        <v/>
      </c>
      <c r="H77" s="104" t="str">
        <f t="shared" si="84"/>
        <v/>
      </c>
      <c r="I77" s="96" t="str">
        <f t="shared" si="119"/>
        <v/>
      </c>
      <c r="J77" s="97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6" t="str">
        <f t="shared" si="122"/>
        <v/>
      </c>
      <c r="Q77" s="97" t="str">
        <f t="shared" si="123"/>
        <v/>
      </c>
      <c r="R77" s="4" t="str">
        <f t="shared" si="124"/>
        <v/>
      </c>
      <c r="S77" s="4" t="str">
        <f t="shared" si="95"/>
        <v/>
      </c>
      <c r="T77" s="130" t="str">
        <f t="shared" si="125"/>
        <v/>
      </c>
      <c r="U77" s="4" t="str">
        <f>IF(M77="","",IF(B77="NB",U76,IF(T77="",SUM($T$5:$T77)+S77,SUM($T$5:$T77))))</f>
        <v/>
      </c>
      <c r="V77" s="108" t="str">
        <f t="shared" si="82"/>
        <v/>
      </c>
      <c r="W77" s="82" t="e">
        <f t="shared" si="96"/>
        <v>#VALUE!</v>
      </c>
      <c r="X77" s="84" t="str">
        <f t="shared" si="97"/>
        <v/>
      </c>
      <c r="Y77" s="9" t="str">
        <f t="shared" si="88"/>
        <v>B</v>
      </c>
      <c r="Z77" s="4" t="str">
        <f t="shared" si="89"/>
        <v>C</v>
      </c>
      <c r="AA77" s="4" t="str">
        <f t="shared" si="90"/>
        <v>B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3"/>
        <v/>
      </c>
      <c r="C78" s="101" t="str">
        <f t="shared" si="83"/>
        <v/>
      </c>
      <c r="D78" s="96" t="str">
        <f t="shared" si="117"/>
        <v/>
      </c>
      <c r="E78" s="97" t="str">
        <f t="shared" si="118"/>
        <v/>
      </c>
      <c r="F78" s="8" t="str">
        <f t="shared" si="94"/>
        <v/>
      </c>
      <c r="H78" s="104" t="str">
        <f t="shared" si="84"/>
        <v/>
      </c>
      <c r="I78" s="96" t="str">
        <f t="shared" si="119"/>
        <v/>
      </c>
      <c r="J78" s="97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6" t="str">
        <f t="shared" si="122"/>
        <v/>
      </c>
      <c r="Q78" s="97" t="str">
        <f t="shared" si="123"/>
        <v/>
      </c>
      <c r="R78" s="4" t="str">
        <f t="shared" si="124"/>
        <v/>
      </c>
      <c r="S78" s="4" t="str">
        <f t="shared" si="95"/>
        <v/>
      </c>
      <c r="T78" s="130" t="str">
        <f t="shared" si="125"/>
        <v/>
      </c>
      <c r="U78" s="4" t="str">
        <f>IF(M78="","",IF(B78="NB",U77,IF(T78="",SUM($T$5:$T78)+S78,SUM($T$5:$T78))))</f>
        <v/>
      </c>
      <c r="V78" s="108" t="str">
        <f t="shared" si="82"/>
        <v/>
      </c>
      <c r="W78" s="82" t="e">
        <f t="shared" si="96"/>
        <v>#VALUE!</v>
      </c>
      <c r="X78" s="84" t="str">
        <f t="shared" si="97"/>
        <v/>
      </c>
      <c r="Y78" s="9" t="str">
        <f t="shared" si="88"/>
        <v>B</v>
      </c>
      <c r="Z78" s="4" t="str">
        <f t="shared" si="89"/>
        <v>C</v>
      </c>
      <c r="AA78" s="4" t="str">
        <f t="shared" si="90"/>
        <v>B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3"/>
        <v/>
      </c>
      <c r="C79" s="102" t="str">
        <f t="shared" si="83"/>
        <v/>
      </c>
      <c r="D79" s="98" t="str">
        <f t="shared" si="117"/>
        <v/>
      </c>
      <c r="E79" s="99" t="str">
        <f t="shared" si="118"/>
        <v/>
      </c>
      <c r="F79" s="10" t="str">
        <f t="shared" si="94"/>
        <v/>
      </c>
      <c r="H79" s="105" t="str">
        <f t="shared" si="84"/>
        <v/>
      </c>
      <c r="I79" s="98" t="str">
        <f t="shared" si="119"/>
        <v/>
      </c>
      <c r="J79" s="99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5" t="str">
        <f t="shared" si="85"/>
        <v/>
      </c>
      <c r="P79" s="98" t="str">
        <f t="shared" si="122"/>
        <v/>
      </c>
      <c r="Q79" s="99" t="str">
        <f t="shared" si="123"/>
        <v/>
      </c>
      <c r="R79" s="5" t="str">
        <f t="shared" si="124"/>
        <v/>
      </c>
      <c r="S79" s="5" t="str">
        <f t="shared" si="95"/>
        <v/>
      </c>
      <c r="T79" s="131" t="str">
        <f t="shared" si="125"/>
        <v/>
      </c>
      <c r="U79" s="5" t="str">
        <f>IF(M79="","",IF(B79="NB",U78,IF(T79="",SUM($T$5:$T79)+S79,SUM($T$5:$T79))))</f>
        <v/>
      </c>
      <c r="V79" s="109" t="str">
        <f t="shared" si="82"/>
        <v/>
      </c>
      <c r="W79" s="82" t="e">
        <f t="shared" si="96"/>
        <v>#VALUE!</v>
      </c>
      <c r="X79" s="84" t="str">
        <f t="shared" si="97"/>
        <v/>
      </c>
      <c r="Y79" s="9" t="str">
        <f t="shared" si="88"/>
        <v>B</v>
      </c>
      <c r="Z79" s="4" t="str">
        <f t="shared" si="89"/>
        <v>C</v>
      </c>
      <c r="AA79" s="4" t="str">
        <f t="shared" si="90"/>
        <v>B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3"/>
        <v/>
      </c>
      <c r="C80" s="100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3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5" t="str">
        <f t="shared" si="124"/>
        <v/>
      </c>
      <c r="S80" s="95" t="str">
        <f t="shared" si="95"/>
        <v/>
      </c>
      <c r="T80" s="106" t="str">
        <f t="shared" si="125"/>
        <v/>
      </c>
      <c r="U80" s="95" t="str">
        <f>IF(M80="","",IF(B80="NB",U79,IF(T80="",SUM($T$5:$T80)+S80,SUM($T$5:$T80))))</f>
        <v/>
      </c>
      <c r="V80" s="107" t="str">
        <f t="shared" si="82"/>
        <v/>
      </c>
      <c r="W80" s="82" t="e">
        <f t="shared" si="96"/>
        <v>#VALUE!</v>
      </c>
      <c r="X80" s="84" t="str">
        <f t="shared" si="97"/>
        <v/>
      </c>
      <c r="Y80" s="9" t="str">
        <f t="shared" si="88"/>
        <v>B</v>
      </c>
      <c r="Z80" s="4" t="str">
        <f t="shared" si="89"/>
        <v>C</v>
      </c>
      <c r="AA80" s="4" t="str">
        <f t="shared" si="90"/>
        <v>B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3"/>
        <v/>
      </c>
      <c r="C81" s="101" t="str">
        <f t="shared" si="83"/>
        <v/>
      </c>
      <c r="D81" s="96" t="str">
        <f t="shared" si="117"/>
        <v/>
      </c>
      <c r="E81" s="97" t="str">
        <f t="shared" si="118"/>
        <v/>
      </c>
      <c r="F81" s="8" t="str">
        <f t="shared" si="94"/>
        <v/>
      </c>
      <c r="H81" s="104" t="str">
        <f t="shared" si="84"/>
        <v/>
      </c>
      <c r="I81" s="96" t="str">
        <f t="shared" si="119"/>
        <v/>
      </c>
      <c r="J81" s="97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6" t="str">
        <f t="shared" si="122"/>
        <v/>
      </c>
      <c r="Q81" s="97" t="str">
        <f t="shared" si="123"/>
        <v/>
      </c>
      <c r="R81" s="4" t="str">
        <f t="shared" si="124"/>
        <v/>
      </c>
      <c r="S81" s="4" t="str">
        <f t="shared" si="95"/>
        <v/>
      </c>
      <c r="T81" s="130" t="str">
        <f t="shared" si="125"/>
        <v/>
      </c>
      <c r="U81" s="4" t="str">
        <f>IF(M81="","",IF(B81="NB",U80,IF(T81="",SUM($T$5:$T81)+S81,SUM($T$5:$T81))))</f>
        <v/>
      </c>
      <c r="V81" s="108" t="str">
        <f t="shared" si="82"/>
        <v/>
      </c>
      <c r="W81" s="82" t="e">
        <f t="shared" si="96"/>
        <v>#VALUE!</v>
      </c>
      <c r="X81" s="84" t="str">
        <f t="shared" si="97"/>
        <v/>
      </c>
      <c r="Y81" s="9" t="str">
        <f t="shared" si="88"/>
        <v>B</v>
      </c>
      <c r="Z81" s="4" t="str">
        <f t="shared" si="89"/>
        <v>C</v>
      </c>
      <c r="AA81" s="4" t="str">
        <f t="shared" si="90"/>
        <v>B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3"/>
        <v/>
      </c>
      <c r="C82" s="101" t="str">
        <f t="shared" si="83"/>
        <v/>
      </c>
      <c r="D82" s="96" t="str">
        <f t="shared" si="117"/>
        <v/>
      </c>
      <c r="E82" s="97" t="str">
        <f t="shared" si="118"/>
        <v/>
      </c>
      <c r="F82" s="8" t="str">
        <f t="shared" si="94"/>
        <v/>
      </c>
      <c r="H82" s="104" t="str">
        <f t="shared" si="84"/>
        <v/>
      </c>
      <c r="I82" s="96" t="str">
        <f t="shared" si="119"/>
        <v/>
      </c>
      <c r="J82" s="97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6" t="str">
        <f t="shared" si="122"/>
        <v/>
      </c>
      <c r="Q82" s="97" t="str">
        <f t="shared" si="123"/>
        <v/>
      </c>
      <c r="R82" s="4" t="str">
        <f t="shared" si="124"/>
        <v/>
      </c>
      <c r="S82" s="4" t="str">
        <f t="shared" si="95"/>
        <v/>
      </c>
      <c r="T82" s="130" t="str">
        <f t="shared" si="125"/>
        <v/>
      </c>
      <c r="U82" s="4" t="str">
        <f>IF(M82="","",IF(B82="NB",U81,IF(T82="",SUM($T$5:$T82)+S82,SUM($T$5:$T82))))</f>
        <v/>
      </c>
      <c r="V82" s="108" t="str">
        <f t="shared" si="82"/>
        <v/>
      </c>
      <c r="W82" s="82" t="e">
        <f t="shared" si="96"/>
        <v>#VALUE!</v>
      </c>
      <c r="X82" s="84" t="str">
        <f t="shared" si="97"/>
        <v/>
      </c>
      <c r="Y82" s="9" t="str">
        <f t="shared" si="88"/>
        <v>B</v>
      </c>
      <c r="Z82" s="4" t="str">
        <f t="shared" si="89"/>
        <v>C</v>
      </c>
      <c r="AA82" s="4" t="str">
        <f t="shared" si="90"/>
        <v>B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3"/>
        <v/>
      </c>
      <c r="C83" s="101" t="str">
        <f t="shared" si="83"/>
        <v/>
      </c>
      <c r="D83" s="96" t="str">
        <f t="shared" si="117"/>
        <v/>
      </c>
      <c r="E83" s="97" t="str">
        <f t="shared" si="118"/>
        <v/>
      </c>
      <c r="F83" s="8" t="str">
        <f t="shared" si="94"/>
        <v/>
      </c>
      <c r="H83" s="104" t="str">
        <f t="shared" si="84"/>
        <v/>
      </c>
      <c r="I83" s="96" t="str">
        <f t="shared" si="119"/>
        <v/>
      </c>
      <c r="J83" s="97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6" t="str">
        <f t="shared" si="122"/>
        <v/>
      </c>
      <c r="Q83" s="97" t="str">
        <f t="shared" si="123"/>
        <v/>
      </c>
      <c r="R83" s="4" t="str">
        <f t="shared" si="124"/>
        <v/>
      </c>
      <c r="S83" s="4" t="str">
        <f t="shared" si="95"/>
        <v/>
      </c>
      <c r="T83" s="130" t="str">
        <f t="shared" si="125"/>
        <v/>
      </c>
      <c r="U83" s="4" t="str">
        <f>IF(M83="","",IF(B83="NB",U82,IF(T83="",SUM($T$5:$T83)+S83,SUM($T$5:$T83))))</f>
        <v/>
      </c>
      <c r="V83" s="108" t="str">
        <f t="shared" si="82"/>
        <v/>
      </c>
      <c r="W83" s="82" t="e">
        <f t="shared" si="96"/>
        <v>#VALUE!</v>
      </c>
      <c r="X83" s="84" t="str">
        <f t="shared" si="97"/>
        <v/>
      </c>
      <c r="Y83" s="9" t="str">
        <f t="shared" si="88"/>
        <v>B</v>
      </c>
      <c r="Z83" s="4" t="str">
        <f t="shared" si="89"/>
        <v>C</v>
      </c>
      <c r="AA83" s="4" t="str">
        <f t="shared" si="90"/>
        <v>B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3"/>
        <v/>
      </c>
      <c r="C84" s="102" t="str">
        <f t="shared" si="83"/>
        <v/>
      </c>
      <c r="D84" s="98" t="str">
        <f t="shared" si="117"/>
        <v/>
      </c>
      <c r="E84" s="99" t="str">
        <f t="shared" si="118"/>
        <v/>
      </c>
      <c r="F84" s="10" t="str">
        <f t="shared" si="94"/>
        <v/>
      </c>
      <c r="H84" s="105" t="str">
        <f t="shared" si="84"/>
        <v/>
      </c>
      <c r="I84" s="98" t="str">
        <f t="shared" si="119"/>
        <v/>
      </c>
      <c r="J84" s="99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5" t="str">
        <f t="shared" si="85"/>
        <v/>
      </c>
      <c r="P84" s="98" t="str">
        <f t="shared" si="122"/>
        <v/>
      </c>
      <c r="Q84" s="99" t="str">
        <f t="shared" si="123"/>
        <v/>
      </c>
      <c r="R84" s="5" t="str">
        <f t="shared" si="124"/>
        <v/>
      </c>
      <c r="S84" s="5" t="str">
        <f t="shared" si="95"/>
        <v/>
      </c>
      <c r="T84" s="131" t="str">
        <f t="shared" si="125"/>
        <v/>
      </c>
      <c r="U84" s="5" t="str">
        <f>IF(M84="","",IF(B84="NB",U83,IF(T84="",SUM($T$5:$T84)+S84,SUM($T$5:$T84))))</f>
        <v/>
      </c>
      <c r="V84" s="109" t="str">
        <f t="shared" si="82"/>
        <v/>
      </c>
      <c r="W84" s="82" t="e">
        <f t="shared" si="96"/>
        <v>#VALUE!</v>
      </c>
      <c r="X84" s="84" t="str">
        <f t="shared" si="97"/>
        <v/>
      </c>
      <c r="Y84" s="9" t="str">
        <f t="shared" si="88"/>
        <v>B</v>
      </c>
      <c r="Z84" s="4" t="str">
        <f t="shared" si="89"/>
        <v>C</v>
      </c>
      <c r="AA84" s="4" t="str">
        <f t="shared" si="90"/>
        <v>B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3"/>
        <v/>
      </c>
      <c r="C85" s="100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3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5" t="str">
        <f t="shared" si="124"/>
        <v/>
      </c>
      <c r="S85" s="95" t="str">
        <f t="shared" si="95"/>
        <v/>
      </c>
      <c r="T85" s="106" t="str">
        <f t="shared" si="125"/>
        <v/>
      </c>
      <c r="U85" s="95" t="str">
        <f>IF(M85="","",IF(B85="NB",U84,IF(T85="",SUM($T$5:$T85)+S85,SUM($T$5:$T85))))</f>
        <v/>
      </c>
      <c r="V85" s="107" t="str">
        <f t="shared" si="82"/>
        <v/>
      </c>
      <c r="W85" s="82" t="e">
        <f t="shared" si="96"/>
        <v>#VALUE!</v>
      </c>
      <c r="X85" s="84" t="str">
        <f t="shared" si="97"/>
        <v/>
      </c>
      <c r="Y85" s="9" t="str">
        <f t="shared" si="88"/>
        <v>B</v>
      </c>
      <c r="Z85" s="4" t="str">
        <f t="shared" si="89"/>
        <v>C</v>
      </c>
      <c r="AA85" s="4" t="str">
        <f t="shared" si="90"/>
        <v>B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3"/>
        <v/>
      </c>
      <c r="C86" s="101" t="str">
        <f t="shared" si="83"/>
        <v/>
      </c>
      <c r="D86" s="96" t="str">
        <f t="shared" si="117"/>
        <v/>
      </c>
      <c r="E86" s="97" t="str">
        <f t="shared" si="118"/>
        <v/>
      </c>
      <c r="F86" s="8" t="str">
        <f t="shared" si="94"/>
        <v/>
      </c>
      <c r="H86" s="104" t="str">
        <f t="shared" si="84"/>
        <v/>
      </c>
      <c r="I86" s="96" t="str">
        <f t="shared" si="119"/>
        <v/>
      </c>
      <c r="J86" s="97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6" t="str">
        <f t="shared" si="122"/>
        <v/>
      </c>
      <c r="Q86" s="97" t="str">
        <f t="shared" si="123"/>
        <v/>
      </c>
      <c r="R86" s="4" t="str">
        <f t="shared" si="124"/>
        <v/>
      </c>
      <c r="S86" s="4" t="str">
        <f t="shared" si="95"/>
        <v/>
      </c>
      <c r="T86" s="130" t="str">
        <f t="shared" si="125"/>
        <v/>
      </c>
      <c r="U86" s="4" t="str">
        <f>IF(M86="","",IF(B86="NB",U85,IF(T86="",SUM($T$5:$T86)+S86,SUM($T$5:$T86))))</f>
        <v/>
      </c>
      <c r="V86" s="108" t="str">
        <f t="shared" si="82"/>
        <v/>
      </c>
      <c r="W86" s="82" t="e">
        <f t="shared" si="96"/>
        <v>#VALUE!</v>
      </c>
      <c r="X86" s="84" t="str">
        <f t="shared" si="97"/>
        <v/>
      </c>
      <c r="Y86" s="9" t="str">
        <f t="shared" si="88"/>
        <v>B</v>
      </c>
      <c r="Z86" s="4" t="str">
        <f t="shared" si="89"/>
        <v>C</v>
      </c>
      <c r="AA86" s="4" t="str">
        <f t="shared" si="90"/>
        <v>B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3"/>
        <v/>
      </c>
      <c r="C87" s="101" t="str">
        <f t="shared" si="83"/>
        <v/>
      </c>
      <c r="D87" s="96" t="str">
        <f t="shared" si="117"/>
        <v/>
      </c>
      <c r="E87" s="97" t="str">
        <f t="shared" si="118"/>
        <v/>
      </c>
      <c r="F87" s="8" t="str">
        <f t="shared" si="94"/>
        <v/>
      </c>
      <c r="H87" s="104" t="str">
        <f t="shared" si="84"/>
        <v/>
      </c>
      <c r="I87" s="96" t="str">
        <f t="shared" si="119"/>
        <v/>
      </c>
      <c r="J87" s="97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6" t="str">
        <f t="shared" si="122"/>
        <v/>
      </c>
      <c r="Q87" s="97" t="str">
        <f t="shared" si="123"/>
        <v/>
      </c>
      <c r="R87" s="4" t="str">
        <f t="shared" si="124"/>
        <v/>
      </c>
      <c r="S87" s="4" t="str">
        <f t="shared" si="95"/>
        <v/>
      </c>
      <c r="T87" s="130" t="str">
        <f t="shared" si="125"/>
        <v/>
      </c>
      <c r="U87" s="4" t="str">
        <f>IF(M87="","",IF(B87="NB",U86,IF(T87="",SUM($T$5:$T87)+S87,SUM($T$5:$T87))))</f>
        <v/>
      </c>
      <c r="V87" s="108" t="str">
        <f t="shared" si="82"/>
        <v/>
      </c>
      <c r="W87" s="82" t="e">
        <f t="shared" si="96"/>
        <v>#VALUE!</v>
      </c>
      <c r="X87" s="84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B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3"/>
        <v/>
      </c>
      <c r="C88" s="101" t="str">
        <f t="shared" si="83"/>
        <v/>
      </c>
      <c r="D88" s="96" t="str">
        <f t="shared" si="117"/>
        <v/>
      </c>
      <c r="E88" s="97" t="str">
        <f t="shared" si="118"/>
        <v/>
      </c>
      <c r="F88" s="8" t="str">
        <f t="shared" si="94"/>
        <v/>
      </c>
      <c r="H88" s="104" t="str">
        <f t="shared" si="84"/>
        <v/>
      </c>
      <c r="I88" s="96" t="str">
        <f t="shared" si="119"/>
        <v/>
      </c>
      <c r="J88" s="97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6" t="str">
        <f t="shared" si="122"/>
        <v/>
      </c>
      <c r="Q88" s="97" t="str">
        <f t="shared" si="123"/>
        <v/>
      </c>
      <c r="R88" s="4" t="str">
        <f t="shared" si="124"/>
        <v/>
      </c>
      <c r="S88" s="4" t="str">
        <f t="shared" si="95"/>
        <v/>
      </c>
      <c r="T88" s="130" t="str">
        <f t="shared" si="125"/>
        <v/>
      </c>
      <c r="U88" s="4" t="str">
        <f>IF(M88="","",IF(B88="NB",U87,IF(T88="",SUM($T$5:$T88)+S88,SUM($T$5:$T88))))</f>
        <v/>
      </c>
      <c r="V88" s="108" t="str">
        <f t="shared" si="82"/>
        <v/>
      </c>
      <c r="W88" s="82" t="e">
        <f t="shared" si="96"/>
        <v>#VALUE!</v>
      </c>
      <c r="X88" s="84" t="str">
        <f t="shared" si="97"/>
        <v/>
      </c>
      <c r="Y88" s="9" t="str">
        <f t="shared" si="88"/>
        <v>B</v>
      </c>
      <c r="Z88" s="4" t="str">
        <f t="shared" si="89"/>
        <v>C</v>
      </c>
      <c r="AA88" s="4" t="str">
        <f t="shared" si="90"/>
        <v>B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3"/>
        <v/>
      </c>
      <c r="C89" s="102" t="str">
        <f t="shared" si="83"/>
        <v/>
      </c>
      <c r="D89" s="98" t="str">
        <f t="shared" si="117"/>
        <v/>
      </c>
      <c r="E89" s="99" t="str">
        <f t="shared" si="118"/>
        <v/>
      </c>
      <c r="F89" s="10" t="str">
        <f t="shared" si="94"/>
        <v/>
      </c>
      <c r="H89" s="105" t="str">
        <f t="shared" si="84"/>
        <v/>
      </c>
      <c r="I89" s="98" t="str">
        <f t="shared" si="119"/>
        <v/>
      </c>
      <c r="J89" s="99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5" t="str">
        <f t="shared" si="85"/>
        <v/>
      </c>
      <c r="P89" s="98" t="str">
        <f t="shared" si="122"/>
        <v/>
      </c>
      <c r="Q89" s="99" t="str">
        <f t="shared" si="123"/>
        <v/>
      </c>
      <c r="R89" s="5" t="str">
        <f t="shared" si="124"/>
        <v/>
      </c>
      <c r="S89" s="5" t="str">
        <f t="shared" si="95"/>
        <v/>
      </c>
      <c r="T89" s="131" t="str">
        <f t="shared" si="125"/>
        <v/>
      </c>
      <c r="U89" s="5" t="str">
        <f>IF(M89="","",IF(B89="NB",U88,IF(T89="",SUM($T$5:$T89)+S89,SUM($T$5:$T89))))</f>
        <v/>
      </c>
      <c r="V89" s="109" t="str">
        <f t="shared" si="82"/>
        <v/>
      </c>
      <c r="W89" s="82" t="e">
        <f t="shared" si="96"/>
        <v>#VALUE!</v>
      </c>
      <c r="X89" s="84" t="str">
        <f t="shared" si="97"/>
        <v/>
      </c>
      <c r="Y89" s="9" t="str">
        <f t="shared" si="88"/>
        <v>B</v>
      </c>
      <c r="Z89" s="4" t="str">
        <f t="shared" si="89"/>
        <v>C</v>
      </c>
      <c r="AA89" s="4" t="str">
        <f t="shared" si="90"/>
        <v>B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3"/>
        <v/>
      </c>
      <c r="C90" s="100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3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5" t="str">
        <f t="shared" si="124"/>
        <v/>
      </c>
      <c r="S90" s="95" t="str">
        <f t="shared" si="95"/>
        <v/>
      </c>
      <c r="T90" s="106" t="str">
        <f t="shared" si="125"/>
        <v/>
      </c>
      <c r="U90" s="95" t="str">
        <f>IF(M90="","",IF(B90="NB",U89,IF(T90="",SUM($T$5:$T90)+S90,SUM($T$5:$T90))))</f>
        <v/>
      </c>
      <c r="V90" s="107" t="str">
        <f t="shared" si="82"/>
        <v/>
      </c>
      <c r="W90" s="82" t="e">
        <f t="shared" si="96"/>
        <v>#VALUE!</v>
      </c>
      <c r="X90" s="84" t="str">
        <f t="shared" si="97"/>
        <v/>
      </c>
      <c r="Y90" s="9" t="str">
        <f t="shared" si="88"/>
        <v>B</v>
      </c>
      <c r="Z90" s="4" t="str">
        <f t="shared" si="89"/>
        <v>C</v>
      </c>
      <c r="AA90" s="4" t="str">
        <f t="shared" si="90"/>
        <v>B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3"/>
        <v/>
      </c>
      <c r="C91" s="101" t="str">
        <f t="shared" si="83"/>
        <v/>
      </c>
      <c r="D91" s="96" t="str">
        <f t="shared" si="117"/>
        <v/>
      </c>
      <c r="E91" s="97" t="str">
        <f t="shared" si="118"/>
        <v/>
      </c>
      <c r="F91" s="8" t="str">
        <f t="shared" si="94"/>
        <v/>
      </c>
      <c r="H91" s="104" t="str">
        <f t="shared" si="84"/>
        <v/>
      </c>
      <c r="I91" s="96" t="str">
        <f t="shared" si="119"/>
        <v/>
      </c>
      <c r="J91" s="97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6" t="str">
        <f t="shared" si="122"/>
        <v/>
      </c>
      <c r="Q91" s="97" t="str">
        <f t="shared" si="123"/>
        <v/>
      </c>
      <c r="R91" s="4" t="str">
        <f t="shared" si="124"/>
        <v/>
      </c>
      <c r="S91" s="4" t="str">
        <f t="shared" si="95"/>
        <v/>
      </c>
      <c r="T91" s="130" t="str">
        <f t="shared" si="125"/>
        <v/>
      </c>
      <c r="U91" s="4" t="str">
        <f>IF(M91="","",IF(B91="NB",U90,IF(T91="",SUM($T$5:$T91)+S91,SUM($T$5:$T91))))</f>
        <v/>
      </c>
      <c r="V91" s="108" t="str">
        <f t="shared" si="82"/>
        <v/>
      </c>
      <c r="W91" s="82" t="e">
        <f t="shared" si="96"/>
        <v>#VALUE!</v>
      </c>
      <c r="X91" s="84" t="str">
        <f t="shared" si="97"/>
        <v/>
      </c>
      <c r="Y91" s="9" t="str">
        <f t="shared" si="88"/>
        <v>B</v>
      </c>
      <c r="Z91" s="4" t="str">
        <f t="shared" si="89"/>
        <v>C</v>
      </c>
      <c r="AA91" s="4" t="str">
        <f t="shared" si="90"/>
        <v>B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3"/>
        <v/>
      </c>
      <c r="C92" s="101" t="str">
        <f t="shared" si="83"/>
        <v/>
      </c>
      <c r="D92" s="96" t="str">
        <f t="shared" si="117"/>
        <v/>
      </c>
      <c r="E92" s="97" t="str">
        <f t="shared" si="118"/>
        <v/>
      </c>
      <c r="F92" s="8" t="str">
        <f t="shared" si="94"/>
        <v/>
      </c>
      <c r="H92" s="104" t="str">
        <f t="shared" si="84"/>
        <v/>
      </c>
      <c r="I92" s="96" t="str">
        <f t="shared" si="119"/>
        <v/>
      </c>
      <c r="J92" s="97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6" t="str">
        <f t="shared" si="122"/>
        <v/>
      </c>
      <c r="Q92" s="97" t="str">
        <f t="shared" si="123"/>
        <v/>
      </c>
      <c r="R92" s="4" t="str">
        <f t="shared" si="124"/>
        <v/>
      </c>
      <c r="S92" s="4" t="str">
        <f t="shared" si="95"/>
        <v/>
      </c>
      <c r="T92" s="130" t="str">
        <f t="shared" si="125"/>
        <v/>
      </c>
      <c r="U92" s="4" t="str">
        <f>IF(M92="","",IF(B92="NB",U91,IF(T92="",SUM($T$5:$T92)+S92,SUM($T$5:$T92))))</f>
        <v/>
      </c>
      <c r="V92" s="108" t="str">
        <f t="shared" si="82"/>
        <v/>
      </c>
      <c r="W92" s="82" t="e">
        <f t="shared" si="96"/>
        <v>#VALUE!</v>
      </c>
      <c r="X92" s="84" t="str">
        <f t="shared" si="97"/>
        <v/>
      </c>
      <c r="Y92" s="9" t="str">
        <f t="shared" si="88"/>
        <v>B</v>
      </c>
      <c r="Z92" s="4" t="str">
        <f t="shared" si="89"/>
        <v>C</v>
      </c>
      <c r="AA92" s="4" t="str">
        <f t="shared" si="90"/>
        <v>B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3"/>
        <v/>
      </c>
      <c r="C93" s="101" t="str">
        <f t="shared" si="83"/>
        <v/>
      </c>
      <c r="D93" s="96" t="str">
        <f t="shared" si="117"/>
        <v/>
      </c>
      <c r="E93" s="97" t="str">
        <f t="shared" si="118"/>
        <v/>
      </c>
      <c r="F93" s="8" t="str">
        <f t="shared" si="94"/>
        <v/>
      </c>
      <c r="H93" s="104" t="str">
        <f t="shared" si="84"/>
        <v/>
      </c>
      <c r="I93" s="96" t="str">
        <f t="shared" si="119"/>
        <v/>
      </c>
      <c r="J93" s="97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6" t="str">
        <f t="shared" si="122"/>
        <v/>
      </c>
      <c r="Q93" s="97" t="str">
        <f t="shared" si="123"/>
        <v/>
      </c>
      <c r="R93" s="4" t="str">
        <f t="shared" si="124"/>
        <v/>
      </c>
      <c r="S93" s="4" t="str">
        <f t="shared" si="95"/>
        <v/>
      </c>
      <c r="T93" s="130" t="str">
        <f t="shared" si="125"/>
        <v/>
      </c>
      <c r="U93" s="4" t="str">
        <f>IF(M93="","",IF(B93="NB",U92,IF(T93="",SUM($T$5:$T93)+S93,SUM($T$5:$T93))))</f>
        <v/>
      </c>
      <c r="V93" s="108" t="str">
        <f t="shared" si="82"/>
        <v/>
      </c>
      <c r="W93" s="82" t="e">
        <f t="shared" si="96"/>
        <v>#VALUE!</v>
      </c>
      <c r="X93" s="84" t="str">
        <f t="shared" si="97"/>
        <v/>
      </c>
      <c r="Y93" s="9" t="str">
        <f t="shared" si="88"/>
        <v>B</v>
      </c>
      <c r="Z93" s="4" t="str">
        <f t="shared" si="89"/>
        <v>C</v>
      </c>
      <c r="AA93" s="4" t="str">
        <f t="shared" si="90"/>
        <v>B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3"/>
        <v/>
      </c>
      <c r="C94" s="102" t="str">
        <f t="shared" si="83"/>
        <v/>
      </c>
      <c r="D94" s="98" t="str">
        <f t="shared" si="117"/>
        <v/>
      </c>
      <c r="E94" s="99" t="str">
        <f t="shared" si="118"/>
        <v/>
      </c>
      <c r="F94" s="10" t="str">
        <f t="shared" si="94"/>
        <v/>
      </c>
      <c r="H94" s="105" t="str">
        <f t="shared" si="84"/>
        <v/>
      </c>
      <c r="I94" s="98" t="str">
        <f t="shared" si="119"/>
        <v/>
      </c>
      <c r="J94" s="99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5" t="str">
        <f t="shared" si="85"/>
        <v/>
      </c>
      <c r="P94" s="98" t="str">
        <f t="shared" si="122"/>
        <v/>
      </c>
      <c r="Q94" s="99" t="str">
        <f t="shared" si="123"/>
        <v/>
      </c>
      <c r="R94" s="5" t="str">
        <f t="shared" si="124"/>
        <v/>
      </c>
      <c r="S94" s="5" t="str">
        <f t="shared" si="95"/>
        <v/>
      </c>
      <c r="T94" s="131" t="str">
        <f t="shared" si="125"/>
        <v/>
      </c>
      <c r="U94" s="5" t="str">
        <f>IF(M94="","",IF(B94="NB",U93,IF(T94="",SUM($T$5:$T94)+S94,SUM($T$5:$T94))))</f>
        <v/>
      </c>
      <c r="V94" s="109" t="str">
        <f t="shared" si="82"/>
        <v/>
      </c>
      <c r="W94" s="82" t="e">
        <f t="shared" si="96"/>
        <v>#VALUE!</v>
      </c>
      <c r="X94" s="84" t="str">
        <f t="shared" si="97"/>
        <v/>
      </c>
      <c r="Y94" s="9" t="str">
        <f t="shared" si="88"/>
        <v>B</v>
      </c>
      <c r="Z94" s="4" t="str">
        <f t="shared" si="89"/>
        <v>C</v>
      </c>
      <c r="AA94" s="4" t="str">
        <f t="shared" si="90"/>
        <v>B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3"/>
        <v/>
      </c>
      <c r="C95" s="100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3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5" t="str">
        <f t="shared" si="124"/>
        <v/>
      </c>
      <c r="S95" s="95" t="str">
        <f t="shared" si="95"/>
        <v/>
      </c>
      <c r="T95" s="106" t="str">
        <f t="shared" si="125"/>
        <v/>
      </c>
      <c r="U95" s="95" t="str">
        <f>IF(M95="","",IF(B95="NB",U94,IF(T95="",SUM($T$5:$T95)+S95,SUM($T$5:$T95))))</f>
        <v/>
      </c>
      <c r="V95" s="107" t="str">
        <f t="shared" si="82"/>
        <v/>
      </c>
      <c r="W95" s="82" t="e">
        <f t="shared" si="96"/>
        <v>#VALUE!</v>
      </c>
      <c r="X95" s="84" t="str">
        <f t="shared" si="97"/>
        <v/>
      </c>
      <c r="Y95" s="9" t="str">
        <f t="shared" si="88"/>
        <v>B</v>
      </c>
      <c r="Z95" s="4" t="str">
        <f t="shared" si="89"/>
        <v>C</v>
      </c>
      <c r="AA95" s="4" t="str">
        <f t="shared" si="90"/>
        <v>B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3"/>
        <v/>
      </c>
      <c r="C96" s="101" t="str">
        <f t="shared" si="83"/>
        <v/>
      </c>
      <c r="D96" s="96" t="str">
        <f t="shared" si="117"/>
        <v/>
      </c>
      <c r="E96" s="97" t="str">
        <f t="shared" si="118"/>
        <v/>
      </c>
      <c r="F96" s="8" t="str">
        <f t="shared" si="94"/>
        <v/>
      </c>
      <c r="H96" s="104" t="str">
        <f t="shared" si="84"/>
        <v/>
      </c>
      <c r="I96" s="96" t="str">
        <f t="shared" si="119"/>
        <v/>
      </c>
      <c r="J96" s="97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6" t="str">
        <f t="shared" si="122"/>
        <v/>
      </c>
      <c r="Q96" s="97" t="str">
        <f t="shared" si="123"/>
        <v/>
      </c>
      <c r="R96" s="4" t="str">
        <f t="shared" si="124"/>
        <v/>
      </c>
      <c r="S96" s="4" t="str">
        <f t="shared" si="95"/>
        <v/>
      </c>
      <c r="T96" s="130" t="str">
        <f t="shared" si="125"/>
        <v/>
      </c>
      <c r="U96" s="4" t="str">
        <f>IF(M96="","",IF(B96="NB",U95,IF(T96="",SUM($T$5:$T96)+S96,SUM($T$5:$T96))))</f>
        <v/>
      </c>
      <c r="V96" s="108" t="str">
        <f t="shared" si="82"/>
        <v/>
      </c>
      <c r="W96" s="82" t="e">
        <f t="shared" si="96"/>
        <v>#VALUE!</v>
      </c>
      <c r="X96" s="84" t="str">
        <f t="shared" si="97"/>
        <v/>
      </c>
      <c r="Y96" s="9" t="str">
        <f t="shared" si="88"/>
        <v>B</v>
      </c>
      <c r="Z96" s="4" t="str">
        <f t="shared" si="89"/>
        <v>C</v>
      </c>
      <c r="AA96" s="4" t="str">
        <f t="shared" si="90"/>
        <v>B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3"/>
        <v/>
      </c>
      <c r="C97" s="101" t="str">
        <f t="shared" si="83"/>
        <v/>
      </c>
      <c r="D97" s="96" t="str">
        <f t="shared" si="117"/>
        <v/>
      </c>
      <c r="E97" s="97" t="str">
        <f t="shared" si="118"/>
        <v/>
      </c>
      <c r="F97" s="8" t="str">
        <f t="shared" si="94"/>
        <v/>
      </c>
      <c r="H97" s="104" t="str">
        <f t="shared" si="84"/>
        <v/>
      </c>
      <c r="I97" s="96" t="str">
        <f t="shared" si="119"/>
        <v/>
      </c>
      <c r="J97" s="97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6" t="str">
        <f t="shared" si="122"/>
        <v/>
      </c>
      <c r="Q97" s="97" t="str">
        <f t="shared" si="123"/>
        <v/>
      </c>
      <c r="R97" s="4" t="str">
        <f t="shared" si="124"/>
        <v/>
      </c>
      <c r="S97" s="4" t="str">
        <f t="shared" si="95"/>
        <v/>
      </c>
      <c r="T97" s="130" t="str">
        <f t="shared" si="125"/>
        <v/>
      </c>
      <c r="U97" s="4" t="str">
        <f>IF(M97="","",IF(B97="NB",U96,IF(T97="",SUM($T$5:$T97)+S97,SUM($T$5:$T97))))</f>
        <v/>
      </c>
      <c r="V97" s="108" t="str">
        <f t="shared" si="82"/>
        <v/>
      </c>
      <c r="W97" s="82" t="e">
        <f t="shared" si="96"/>
        <v>#VALUE!</v>
      </c>
      <c r="X97" s="84" t="str">
        <f t="shared" si="97"/>
        <v/>
      </c>
      <c r="Y97" s="9" t="str">
        <f t="shared" si="88"/>
        <v>B</v>
      </c>
      <c r="Z97" s="4" t="str">
        <f t="shared" si="89"/>
        <v>C</v>
      </c>
      <c r="AA97" s="4" t="str">
        <f t="shared" si="90"/>
        <v>B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3"/>
        <v/>
      </c>
      <c r="C98" s="101" t="str">
        <f t="shared" si="83"/>
        <v/>
      </c>
      <c r="D98" s="96" t="str">
        <f t="shared" si="117"/>
        <v/>
      </c>
      <c r="E98" s="97" t="str">
        <f t="shared" si="118"/>
        <v/>
      </c>
      <c r="F98" s="8" t="str">
        <f t="shared" si="94"/>
        <v/>
      </c>
      <c r="H98" s="104" t="str">
        <f t="shared" si="84"/>
        <v/>
      </c>
      <c r="I98" s="96" t="str">
        <f t="shared" si="119"/>
        <v/>
      </c>
      <c r="J98" s="97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6" t="str">
        <f t="shared" si="122"/>
        <v/>
      </c>
      <c r="Q98" s="97" t="str">
        <f t="shared" si="123"/>
        <v/>
      </c>
      <c r="R98" s="4" t="str">
        <f t="shared" si="124"/>
        <v/>
      </c>
      <c r="S98" s="4" t="str">
        <f t="shared" si="95"/>
        <v/>
      </c>
      <c r="T98" s="130" t="str">
        <f t="shared" si="125"/>
        <v/>
      </c>
      <c r="U98" s="4" t="str">
        <f>IF(M98="","",IF(B98="NB",U97,IF(T98="",SUM($T$5:$T98)+S98,SUM($T$5:$T98))))</f>
        <v/>
      </c>
      <c r="V98" s="108" t="str">
        <f t="shared" si="82"/>
        <v/>
      </c>
      <c r="W98" s="82" t="e">
        <f t="shared" si="96"/>
        <v>#VALUE!</v>
      </c>
      <c r="X98" s="84" t="str">
        <f t="shared" si="97"/>
        <v/>
      </c>
      <c r="Y98" s="9" t="str">
        <f t="shared" si="88"/>
        <v>B</v>
      </c>
      <c r="Z98" s="4" t="str">
        <f t="shared" si="89"/>
        <v>C</v>
      </c>
      <c r="AA98" s="4" t="str">
        <f t="shared" si="90"/>
        <v>B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3"/>
        <v/>
      </c>
      <c r="C99" s="102" t="str">
        <f t="shared" si="83"/>
        <v/>
      </c>
      <c r="D99" s="98" t="str">
        <f t="shared" si="117"/>
        <v/>
      </c>
      <c r="E99" s="99" t="str">
        <f t="shared" si="118"/>
        <v/>
      </c>
      <c r="F99" s="10" t="str">
        <f t="shared" si="94"/>
        <v/>
      </c>
      <c r="H99" s="105" t="str">
        <f t="shared" si="84"/>
        <v/>
      </c>
      <c r="I99" s="98" t="str">
        <f t="shared" si="119"/>
        <v/>
      </c>
      <c r="J99" s="99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5" t="str">
        <f t="shared" si="85"/>
        <v/>
      </c>
      <c r="P99" s="98" t="str">
        <f t="shared" si="122"/>
        <v/>
      </c>
      <c r="Q99" s="99" t="str">
        <f t="shared" si="123"/>
        <v/>
      </c>
      <c r="R99" s="5" t="str">
        <f t="shared" si="124"/>
        <v/>
      </c>
      <c r="S99" s="5" t="str">
        <f t="shared" si="95"/>
        <v/>
      </c>
      <c r="T99" s="131" t="str">
        <f t="shared" si="125"/>
        <v/>
      </c>
      <c r="U99" s="5" t="str">
        <f>IF(M99="","",IF(B99="NB",U98,IF(T99="",SUM($T$5:$T99)+S99,SUM($T$5:$T99))))</f>
        <v/>
      </c>
      <c r="V99" s="109" t="str">
        <f t="shared" si="82"/>
        <v/>
      </c>
      <c r="W99" s="82" t="e">
        <f t="shared" si="96"/>
        <v>#VALUE!</v>
      </c>
      <c r="X99" s="84" t="str">
        <f t="shared" si="97"/>
        <v/>
      </c>
      <c r="Y99" s="9" t="str">
        <f t="shared" si="88"/>
        <v>B</v>
      </c>
      <c r="Z99" s="4" t="str">
        <f t="shared" si="89"/>
        <v>C</v>
      </c>
      <c r="AA99" s="4" t="str">
        <f t="shared" si="90"/>
        <v>B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3"/>
        <v/>
      </c>
      <c r="C100" s="100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3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5" t="str">
        <f t="shared" si="124"/>
        <v/>
      </c>
      <c r="S100" s="95" t="str">
        <f t="shared" si="95"/>
        <v/>
      </c>
      <c r="T100" s="106" t="str">
        <f t="shared" si="125"/>
        <v/>
      </c>
      <c r="U100" s="95" t="str">
        <f>IF(M100="","",IF(B100="NB",U99,IF(T100="",SUM($T$5:$T100)+S100,SUM($T$5:$T100))))</f>
        <v/>
      </c>
      <c r="V100" s="107" t="str">
        <f t="shared" si="82"/>
        <v/>
      </c>
      <c r="W100" s="82" t="e">
        <f t="shared" si="96"/>
        <v>#VALUE!</v>
      </c>
      <c r="X100" s="84" t="str">
        <f t="shared" si="97"/>
        <v/>
      </c>
      <c r="Y100" s="9" t="str">
        <f t="shared" si="88"/>
        <v>B</v>
      </c>
      <c r="Z100" s="4" t="str">
        <f t="shared" si="89"/>
        <v>C</v>
      </c>
      <c r="AA100" s="4" t="str">
        <f t="shared" si="90"/>
        <v>B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3"/>
        <v/>
      </c>
      <c r="C101" s="101" t="str">
        <f t="shared" si="83"/>
        <v/>
      </c>
      <c r="D101" s="96" t="str">
        <f t="shared" si="117"/>
        <v/>
      </c>
      <c r="E101" s="97" t="str">
        <f t="shared" si="118"/>
        <v/>
      </c>
      <c r="F101" s="8" t="str">
        <f t="shared" si="94"/>
        <v/>
      </c>
      <c r="H101" s="104" t="str">
        <f t="shared" si="84"/>
        <v/>
      </c>
      <c r="I101" s="96" t="str">
        <f t="shared" si="119"/>
        <v/>
      </c>
      <c r="J101" s="97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6" t="str">
        <f t="shared" si="122"/>
        <v/>
      </c>
      <c r="Q101" s="97" t="str">
        <f t="shared" si="123"/>
        <v/>
      </c>
      <c r="R101" s="4" t="str">
        <f t="shared" si="124"/>
        <v/>
      </c>
      <c r="S101" s="4" t="str">
        <f t="shared" si="95"/>
        <v/>
      </c>
      <c r="T101" s="130" t="str">
        <f t="shared" si="125"/>
        <v/>
      </c>
      <c r="U101" s="4" t="str">
        <f>IF(M101="","",IF(B101="NB",U100,IF(T101="",SUM($T$5:$T101)+S101,SUM($T$5:$T101))))</f>
        <v/>
      </c>
      <c r="V101" s="108" t="str">
        <f t="shared" si="82"/>
        <v/>
      </c>
      <c r="W101" s="82" t="e">
        <f t="shared" si="96"/>
        <v>#VALUE!</v>
      </c>
      <c r="X101" s="84" t="str">
        <f t="shared" si="97"/>
        <v/>
      </c>
      <c r="Y101" s="9" t="str">
        <f t="shared" si="88"/>
        <v>B</v>
      </c>
      <c r="Z101" s="4" t="str">
        <f t="shared" si="89"/>
        <v>C</v>
      </c>
      <c r="AA101" s="4" t="str">
        <f t="shared" si="90"/>
        <v>B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3"/>
        <v/>
      </c>
      <c r="C102" s="101" t="str">
        <f t="shared" si="83"/>
        <v/>
      </c>
      <c r="D102" s="96" t="str">
        <f t="shared" si="117"/>
        <v/>
      </c>
      <c r="E102" s="97" t="str">
        <f t="shared" si="118"/>
        <v/>
      </c>
      <c r="F102" s="8" t="str">
        <f t="shared" si="94"/>
        <v/>
      </c>
      <c r="H102" s="104" t="str">
        <f t="shared" si="84"/>
        <v/>
      </c>
      <c r="I102" s="96" t="str">
        <f t="shared" si="119"/>
        <v/>
      </c>
      <c r="J102" s="97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6" t="str">
        <f t="shared" si="122"/>
        <v/>
      </c>
      <c r="Q102" s="97" t="str">
        <f t="shared" si="123"/>
        <v/>
      </c>
      <c r="R102" s="4" t="str">
        <f t="shared" si="124"/>
        <v/>
      </c>
      <c r="S102" s="4" t="str">
        <f t="shared" si="95"/>
        <v/>
      </c>
      <c r="T102" s="130" t="str">
        <f t="shared" si="125"/>
        <v/>
      </c>
      <c r="U102" s="4" t="str">
        <f>IF(M102="","",IF(B102="NB",U101,IF(T102="",SUM($T$5:$T102)+S102,SUM($T$5:$T102))))</f>
        <v/>
      </c>
      <c r="V102" s="108" t="str">
        <f t="shared" si="82"/>
        <v/>
      </c>
      <c r="W102" s="82" t="e">
        <f t="shared" si="96"/>
        <v>#VALUE!</v>
      </c>
      <c r="X102" s="84" t="str">
        <f t="shared" si="97"/>
        <v/>
      </c>
      <c r="Y102" s="9" t="str">
        <f t="shared" si="88"/>
        <v>B</v>
      </c>
      <c r="Z102" s="4" t="str">
        <f t="shared" si="89"/>
        <v>C</v>
      </c>
      <c r="AA102" s="4" t="str">
        <f t="shared" si="90"/>
        <v>B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3"/>
        <v/>
      </c>
      <c r="C103" s="101" t="str">
        <f t="shared" si="83"/>
        <v/>
      </c>
      <c r="D103" s="96" t="str">
        <f t="shared" si="117"/>
        <v/>
      </c>
      <c r="E103" s="97" t="str">
        <f t="shared" si="118"/>
        <v/>
      </c>
      <c r="F103" s="8" t="str">
        <f t="shared" si="94"/>
        <v/>
      </c>
      <c r="H103" s="104" t="str">
        <f t="shared" si="84"/>
        <v/>
      </c>
      <c r="I103" s="96" t="str">
        <f t="shared" si="119"/>
        <v/>
      </c>
      <c r="J103" s="97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6" t="str">
        <f t="shared" si="122"/>
        <v/>
      </c>
      <c r="Q103" s="97" t="str">
        <f t="shared" si="123"/>
        <v/>
      </c>
      <c r="R103" s="4" t="str">
        <f t="shared" si="124"/>
        <v/>
      </c>
      <c r="S103" s="4" t="str">
        <f t="shared" si="95"/>
        <v/>
      </c>
      <c r="T103" s="130" t="str">
        <f t="shared" si="125"/>
        <v/>
      </c>
      <c r="U103" s="4" t="str">
        <f>IF(M103="","",IF(B103="NB",U102,IF(T103="",SUM($T$5:$T103)+S103,SUM($T$5:$T103))))</f>
        <v/>
      </c>
      <c r="V103" s="108" t="str">
        <f t="shared" si="82"/>
        <v/>
      </c>
      <c r="W103" s="82" t="e">
        <f t="shared" si="96"/>
        <v>#VALUE!</v>
      </c>
      <c r="X103" s="84" t="str">
        <f t="shared" si="97"/>
        <v/>
      </c>
      <c r="Y103" s="9" t="str">
        <f t="shared" si="88"/>
        <v>B</v>
      </c>
      <c r="Z103" s="4" t="str">
        <f t="shared" si="89"/>
        <v>C</v>
      </c>
      <c r="AA103" s="4" t="str">
        <f t="shared" si="90"/>
        <v>B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3"/>
        <v/>
      </c>
      <c r="C104" s="102" t="str">
        <f t="shared" si="83"/>
        <v/>
      </c>
      <c r="D104" s="98" t="str">
        <f t="shared" si="117"/>
        <v/>
      </c>
      <c r="E104" s="99" t="str">
        <f t="shared" si="118"/>
        <v/>
      </c>
      <c r="F104" s="10" t="str">
        <f t="shared" si="94"/>
        <v/>
      </c>
      <c r="H104" s="105" t="str">
        <f t="shared" si="84"/>
        <v/>
      </c>
      <c r="I104" s="98" t="str">
        <f t="shared" si="119"/>
        <v/>
      </c>
      <c r="J104" s="99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5" t="str">
        <f t="shared" si="85"/>
        <v/>
      </c>
      <c r="P104" s="98" t="str">
        <f t="shared" si="122"/>
        <v/>
      </c>
      <c r="Q104" s="99" t="str">
        <f t="shared" si="123"/>
        <v/>
      </c>
      <c r="R104" s="5" t="str">
        <f t="shared" si="124"/>
        <v/>
      </c>
      <c r="S104" s="5" t="str">
        <f t="shared" si="95"/>
        <v/>
      </c>
      <c r="T104" s="131" t="str">
        <f t="shared" si="125"/>
        <v/>
      </c>
      <c r="U104" s="5" t="str">
        <f>IF(M104="","",IF(B104="NB",U103,IF(T104="",SUM($T$5:$T104)+S104,SUM($T$5:$T104))))</f>
        <v/>
      </c>
      <c r="V104" s="109" t="str">
        <f t="shared" si="82"/>
        <v/>
      </c>
      <c r="W104" s="82" t="e">
        <f t="shared" si="96"/>
        <v>#VALUE!</v>
      </c>
      <c r="X104" s="84" t="str">
        <f t="shared" si="97"/>
        <v/>
      </c>
      <c r="Y104" s="9" t="str">
        <f t="shared" si="88"/>
        <v>B</v>
      </c>
      <c r="Z104" s="4" t="str">
        <f t="shared" si="89"/>
        <v>C</v>
      </c>
      <c r="AA104" s="4" t="str">
        <f t="shared" si="90"/>
        <v>B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3"/>
        <v/>
      </c>
      <c r="C105" s="100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3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5" t="str">
        <f t="shared" si="124"/>
        <v/>
      </c>
      <c r="S105" s="95" t="str">
        <f t="shared" si="95"/>
        <v/>
      </c>
      <c r="T105" s="106" t="str">
        <f t="shared" si="125"/>
        <v/>
      </c>
      <c r="U105" s="95" t="str">
        <f>IF(M105="","",IF(B105="NB",U104,IF(T105="",SUM($T$5:$T105)+S105,SUM($T$5:$T105))))</f>
        <v/>
      </c>
      <c r="V105" s="107" t="str">
        <f t="shared" si="82"/>
        <v/>
      </c>
      <c r="W105" s="82" t="e">
        <f t="shared" si="96"/>
        <v>#VALUE!</v>
      </c>
      <c r="X105" s="84" t="str">
        <f t="shared" si="97"/>
        <v/>
      </c>
      <c r="Y105" s="9" t="str">
        <f t="shared" si="88"/>
        <v>B</v>
      </c>
      <c r="Z105" s="4" t="str">
        <f t="shared" si="89"/>
        <v>C</v>
      </c>
      <c r="AA105" s="4" t="str">
        <f t="shared" si="90"/>
        <v>B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3"/>
        <v/>
      </c>
      <c r="C106" s="101" t="str">
        <f t="shared" si="83"/>
        <v/>
      </c>
      <c r="D106" s="96" t="str">
        <f t="shared" si="117"/>
        <v/>
      </c>
      <c r="E106" s="97" t="str">
        <f t="shared" si="118"/>
        <v/>
      </c>
      <c r="F106" s="8" t="str">
        <f t="shared" si="94"/>
        <v/>
      </c>
      <c r="H106" s="104" t="str">
        <f t="shared" si="84"/>
        <v/>
      </c>
      <c r="I106" s="96" t="str">
        <f t="shared" si="119"/>
        <v/>
      </c>
      <c r="J106" s="97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6" t="str">
        <f t="shared" si="122"/>
        <v/>
      </c>
      <c r="Q106" s="97" t="str">
        <f t="shared" si="123"/>
        <v/>
      </c>
      <c r="R106" s="4" t="str">
        <f t="shared" si="124"/>
        <v/>
      </c>
      <c r="S106" s="4" t="str">
        <f t="shared" si="95"/>
        <v/>
      </c>
      <c r="T106" s="130" t="str">
        <f t="shared" si="125"/>
        <v/>
      </c>
      <c r="U106" s="4" t="str">
        <f>IF(M106="","",IF(B106="NB",U105,IF(T106="",SUM($T$5:$T106)+S106,SUM($T$5:$T106))))</f>
        <v/>
      </c>
      <c r="V106" s="108" t="str">
        <f t="shared" si="82"/>
        <v/>
      </c>
      <c r="W106" s="82" t="e">
        <f t="shared" si="96"/>
        <v>#VALUE!</v>
      </c>
      <c r="X106" s="84" t="str">
        <f t="shared" si="97"/>
        <v/>
      </c>
      <c r="Y106" s="9" t="str">
        <f t="shared" si="88"/>
        <v>B</v>
      </c>
      <c r="Z106" s="4" t="str">
        <f t="shared" si="89"/>
        <v>C</v>
      </c>
      <c r="AA106" s="4" t="str">
        <f t="shared" si="90"/>
        <v>B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IF(M105="","",IF(Y106="B",IF(M105="P",BH106,""),IF(BF106="P",BH106,"")))</f>
        <v/>
      </c>
      <c r="AF106" s="1" t="str">
        <f t="shared" ref="AF106:AF137" si="139">IF(M105="","",IF(Y106="B",IF(M105="B",BH106,""),IF(BF106="B",BH106,"")))</f>
        <v/>
      </c>
      <c r="AG106" s="1" t="str">
        <f t="shared" ref="AG106:AG137" si="140">IF(M105="","",IF(Z106="C",IF(M105="B",BJ106,""),IF(BF106="P",BJ106,"")))</f>
        <v/>
      </c>
      <c r="AH106" s="1" t="str">
        <f t="shared" ref="AH106:AH137" si="141">IF(M105="","",IF(Z106="C",IF(M105="P",BJ106,""),IF(BF106="B",BJ106,"")))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 t="shared" si="112"/>
        <v/>
      </c>
      <c r="AY106" s="1" t="str">
        <f t="shared" si="113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3"/>
        <v/>
      </c>
      <c r="C107" s="101" t="str">
        <f t="shared" si="83"/>
        <v/>
      </c>
      <c r="D107" s="96" t="str">
        <f t="shared" si="117"/>
        <v/>
      </c>
      <c r="E107" s="97" t="str">
        <f t="shared" si="118"/>
        <v/>
      </c>
      <c r="F107" s="8" t="str">
        <f t="shared" si="94"/>
        <v/>
      </c>
      <c r="H107" s="104" t="str">
        <f t="shared" si="84"/>
        <v/>
      </c>
      <c r="I107" s="96" t="str">
        <f t="shared" si="119"/>
        <v/>
      </c>
      <c r="J107" s="97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6" t="str">
        <f t="shared" si="122"/>
        <v/>
      </c>
      <c r="Q107" s="97" t="str">
        <f t="shared" si="123"/>
        <v/>
      </c>
      <c r="R107" s="4" t="str">
        <f t="shared" si="124"/>
        <v/>
      </c>
      <c r="S107" s="4" t="str">
        <f t="shared" si="95"/>
        <v/>
      </c>
      <c r="T107" s="130" t="str">
        <f t="shared" si="125"/>
        <v/>
      </c>
      <c r="U107" s="4" t="str">
        <f>IF(M107="","",IF(B107="NB",U106,IF(T107="",SUM($T$5:$T107)+S107,SUM($T$5:$T107))))</f>
        <v/>
      </c>
      <c r="V107" s="108" t="str">
        <f t="shared" si="82"/>
        <v/>
      </c>
      <c r="W107" s="82" t="e">
        <f t="shared" si="96"/>
        <v>#VALUE!</v>
      </c>
      <c r="X107" s="84" t="str">
        <f t="shared" si="97"/>
        <v/>
      </c>
      <c r="Y107" s="9" t="str">
        <f t="shared" si="88"/>
        <v>B</v>
      </c>
      <c r="Z107" s="4" t="str">
        <f t="shared" si="89"/>
        <v>C</v>
      </c>
      <c r="AA107" s="4" t="str">
        <f t="shared" si="90"/>
        <v>B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 t="shared" si="112"/>
        <v/>
      </c>
      <c r="AY107" s="1" t="str">
        <f t="shared" si="113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3"/>
        <v/>
      </c>
      <c r="C108" s="101" t="str">
        <f t="shared" si="83"/>
        <v/>
      </c>
      <c r="D108" s="96" t="str">
        <f t="shared" si="117"/>
        <v/>
      </c>
      <c r="E108" s="97" t="str">
        <f t="shared" si="118"/>
        <v/>
      </c>
      <c r="F108" s="8" t="str">
        <f t="shared" si="94"/>
        <v/>
      </c>
      <c r="H108" s="104" t="str">
        <f t="shared" si="84"/>
        <v/>
      </c>
      <c r="I108" s="96" t="str">
        <f t="shared" si="119"/>
        <v/>
      </c>
      <c r="J108" s="97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6" t="str">
        <f t="shared" si="122"/>
        <v/>
      </c>
      <c r="Q108" s="97" t="str">
        <f t="shared" si="123"/>
        <v/>
      </c>
      <c r="R108" s="4" t="str">
        <f t="shared" si="124"/>
        <v/>
      </c>
      <c r="S108" s="4" t="str">
        <f t="shared" si="95"/>
        <v/>
      </c>
      <c r="T108" s="130" t="str">
        <f t="shared" si="125"/>
        <v/>
      </c>
      <c r="U108" s="4" t="str">
        <f>IF(M108="","",IF(B108="NB",U107,IF(T108="",SUM($T$5:$T108)+S108,SUM($T$5:$T108))))</f>
        <v/>
      </c>
      <c r="V108" s="108" t="str">
        <f t="shared" si="82"/>
        <v/>
      </c>
      <c r="W108" s="82" t="e">
        <f t="shared" si="96"/>
        <v>#VALUE!</v>
      </c>
      <c r="X108" s="84" t="str">
        <f t="shared" si="97"/>
        <v/>
      </c>
      <c r="Y108" s="9" t="str">
        <f t="shared" si="88"/>
        <v>B</v>
      </c>
      <c r="Z108" s="4" t="str">
        <f t="shared" si="89"/>
        <v>C</v>
      </c>
      <c r="AA108" s="4" t="str">
        <f t="shared" si="90"/>
        <v>B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 t="shared" si="112"/>
        <v/>
      </c>
      <c r="AY108" s="1" t="str">
        <f t="shared" si="113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3"/>
        <v/>
      </c>
      <c r="C109" s="102" t="str">
        <f t="shared" si="83"/>
        <v/>
      </c>
      <c r="D109" s="98" t="str">
        <f t="shared" si="117"/>
        <v/>
      </c>
      <c r="E109" s="99" t="str">
        <f t="shared" si="118"/>
        <v/>
      </c>
      <c r="F109" s="10" t="str">
        <f t="shared" si="94"/>
        <v/>
      </c>
      <c r="H109" s="105" t="str">
        <f t="shared" si="84"/>
        <v/>
      </c>
      <c r="I109" s="98" t="str">
        <f t="shared" si="119"/>
        <v/>
      </c>
      <c r="J109" s="99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5" t="str">
        <f t="shared" si="85"/>
        <v/>
      </c>
      <c r="P109" s="98" t="str">
        <f t="shared" si="122"/>
        <v/>
      </c>
      <c r="Q109" s="99" t="str">
        <f t="shared" si="123"/>
        <v/>
      </c>
      <c r="R109" s="5" t="str">
        <f t="shared" si="124"/>
        <v/>
      </c>
      <c r="S109" s="5" t="str">
        <f t="shared" si="95"/>
        <v/>
      </c>
      <c r="T109" s="131" t="str">
        <f t="shared" si="125"/>
        <v/>
      </c>
      <c r="U109" s="5" t="str">
        <f>IF(M109="","",IF(B109="NB",U108,IF(T109="",SUM($T$5:$T109)+S109,SUM($T$5:$T109))))</f>
        <v/>
      </c>
      <c r="V109" s="109" t="str">
        <f t="shared" si="82"/>
        <v/>
      </c>
      <c r="W109" s="82" t="e">
        <f t="shared" si="96"/>
        <v>#VALUE!</v>
      </c>
      <c r="X109" s="84" t="str">
        <f t="shared" si="97"/>
        <v/>
      </c>
      <c r="Y109" s="9" t="str">
        <f t="shared" si="88"/>
        <v>B</v>
      </c>
      <c r="Z109" s="4" t="str">
        <f t="shared" si="89"/>
        <v>C</v>
      </c>
      <c r="AA109" s="4" t="str">
        <f t="shared" si="90"/>
        <v>B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 t="shared" si="112"/>
        <v/>
      </c>
      <c r="AY109" s="1" t="str">
        <f t="shared" si="113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-12</v>
      </c>
      <c r="P114" s="186"/>
      <c r="Q114" s="186"/>
      <c r="R114" s="186"/>
      <c r="S114" s="186"/>
      <c r="T114" s="186"/>
      <c r="U114" s="186"/>
      <c r="V114" s="190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13</v>
      </c>
      <c r="P115" s="186"/>
      <c r="Q115" s="186"/>
      <c r="R115" s="186"/>
      <c r="S115" s="186"/>
      <c r="T115" s="186"/>
      <c r="U115" s="186"/>
      <c r="V115" s="190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9</v>
      </c>
      <c r="P116" s="186"/>
      <c r="Q116" s="186"/>
      <c r="R116" s="186"/>
      <c r="S116" s="186"/>
      <c r="T116" s="186"/>
      <c r="U116" s="186"/>
      <c r="V116" s="190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46">IF(M137="","",IF(Y138="B",IF(M137="P",BH138,""),IF(BF138="P",BH138,"")))</f>
        <v/>
      </c>
      <c r="AF138" s="1" t="str">
        <f t="shared" ref="AF138:AF169" si="147">IF(M137="","",IF(Y138="B",IF(M137="B",BH138,""),IF(BF138="B",BH138,"")))</f>
        <v/>
      </c>
      <c r="AG138" s="1" t="str">
        <f t="shared" ref="AG138:AG169" si="148">IF(M137="","",IF(Z138="C",IF(M137="B",BJ138,""),IF(BF138="P",BJ138,"")))</f>
        <v/>
      </c>
      <c r="AH138" s="1" t="str">
        <f t="shared" ref="AH138:AH169" si="149">IF(M137="","",IF(Z138="C",IF(M137="P",BJ138,""),IF(BF138="B",BJ138,"")))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0">IF(M169="","",IF(Y170="B",IF(M169="P",BH170,""),IF(BF170="P",BH170,"")))</f>
        <v/>
      </c>
      <c r="AF170" s="1" t="str">
        <f t="shared" ref="AF170:AF201" si="161">IF(M169="","",IF(Y170="B",IF(M169="B",BH170,""),IF(BF170="B",BH170,"")))</f>
        <v/>
      </c>
      <c r="AG170" s="1" t="str">
        <f t="shared" ref="AG170:AG195" si="162">IF(M169="","",IF(Z170="C",IF(M169="B",BJ170,""),IF(BF170="P",BJ170,"")))</f>
        <v/>
      </c>
      <c r="AH170" s="1" t="str">
        <f t="shared" ref="AH170:AH195" si="163">IF(M169="","",IF(Z170="C",IF(M169="P",BJ170,""),IF(BF170="B",BJ170,"")))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ref="AH196:AH209" si="166">IF(M195="","",IF(Z196="C",IF(M195="P",BJ196,""),IF(M194="P",BJ196,"")))</f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6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6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6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6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6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67">IF(M201="","",IF(Y202="B",IF(M201="P",BH202,""),IF(BF202="P",BH202,"")))</f>
        <v/>
      </c>
      <c r="AF202" s="1" t="str">
        <f t="shared" ref="AF202:AF209" si="168">IF(M201="","",IF(Y202="B",IF(M201="B",BH202,""),IF(BF202="B",BH202,"")))</f>
        <v/>
      </c>
      <c r="AH202" s="1" t="str">
        <f t="shared" si="166"/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67"/>
        <v/>
      </c>
      <c r="AF203" s="1" t="str">
        <f t="shared" si="168"/>
        <v/>
      </c>
      <c r="AH203" s="1" t="str">
        <f t="shared" si="166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67"/>
        <v/>
      </c>
      <c r="AF204" s="1" t="str">
        <f t="shared" si="168"/>
        <v/>
      </c>
      <c r="AH204" s="1" t="str">
        <f t="shared" si="166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67"/>
        <v/>
      </c>
      <c r="AF205" s="1" t="str">
        <f t="shared" si="168"/>
        <v/>
      </c>
      <c r="AH205" s="1" t="str">
        <f t="shared" si="166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67"/>
        <v/>
      </c>
      <c r="AF206" s="1" t="str">
        <f t="shared" si="168"/>
        <v/>
      </c>
      <c r="AH206" s="1" t="str">
        <f t="shared" si="166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67"/>
        <v/>
      </c>
      <c r="AF207" s="1" t="str">
        <f t="shared" si="168"/>
        <v/>
      </c>
      <c r="AH207" s="1" t="str">
        <f t="shared" si="166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67"/>
        <v/>
      </c>
      <c r="AF208" s="1" t="str">
        <f t="shared" si="168"/>
        <v/>
      </c>
      <c r="AH208" s="1" t="str">
        <f t="shared" si="166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67"/>
        <v/>
      </c>
      <c r="AF209" s="1" t="str">
        <f t="shared" si="168"/>
        <v/>
      </c>
      <c r="AH209" s="1" t="str">
        <f t="shared" si="166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wJPDQ2m4taP9nYQXQMfmtT+bZ5nlgaGwwkVcQ9a2wF/AlpRb4VcOPnxpuRwfN1oh51pUKuP3s4TBFyUcMZ8vWg==" saltValue="ZP3hlKM2+ztewqmRpQUQSw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45" priority="3" operator="equal">
      <formula>"B"</formula>
    </cfRule>
    <cfRule type="cellIs" dxfId="44" priority="4" operator="equal">
      <formula>"P"</formula>
    </cfRule>
  </conditionalFormatting>
  <conditionalFormatting sqref="M5:M109">
    <cfRule type="cellIs" dxfId="43" priority="5" operator="equal">
      <formula>"P"</formula>
    </cfRule>
  </conditionalFormatting>
  <conditionalFormatting sqref="T5:T109 V5:V109">
    <cfRule type="cellIs" dxfId="4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8" width="9.14062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Dashboard'!V3</f>
        <v>Hedge 3 | (BT)2-M1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3</v>
      </c>
      <c r="AN4" s="1" t="str">
        <f>X28&amp;X29&amp;X30&amp;X31&amp;X32&amp;X33</f>
        <v>WWWLLL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IF(M9="","",O5)</f>
        <v>M1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-1</v>
      </c>
      <c r="X10" s="84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/>
      </c>
      <c r="AH10" s="1" t="str">
        <f t="shared" ref="AH10:AH41" si="19">IF(M9="","",IF(Z10="C",IF(M9="P",BJ10,""),IF(M8="P",BJ10,"")))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IF(M9="","",IF(M8="P",BL10,""))</f>
        <v>B</v>
      </c>
      <c r="AY10" s="1" t="str">
        <f t="shared" ref="AY10:AY41" si="31">IF(M9="","",IF(M8="B",BL10,""))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>F2</v>
      </c>
      <c r="J11" s="97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30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4"/>
        <v>0</v>
      </c>
      <c r="X11" s="84" t="str">
        <f t="shared" si="15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/>
      </c>
      <c r="J12" s="97" t="str">
        <f t="shared" si="39"/>
        <v>B</v>
      </c>
      <c r="K12" s="8" t="str">
        <f t="shared" si="40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>F2</v>
      </c>
      <c r="Q12" s="97" t="str">
        <f t="shared" si="42"/>
        <v/>
      </c>
      <c r="R12" s="4" t="str">
        <f t="shared" si="43"/>
        <v>W</v>
      </c>
      <c r="S12" s="4">
        <f t="shared" si="13"/>
        <v>1</v>
      </c>
      <c r="T12" s="130">
        <f t="shared" si="44"/>
        <v>1</v>
      </c>
      <c r="U12" s="4">
        <f>IF(M12="","",IF(B12="NB",U11,IF(T12="",SUM($T$5:$T12)+S12,SUM($T$5:$T12))))</f>
        <v>1</v>
      </c>
      <c r="V12" s="108" t="str">
        <f t="shared" si="0"/>
        <v/>
      </c>
      <c r="W12" s="82">
        <f t="shared" si="14"/>
        <v>2</v>
      </c>
      <c r="X12" s="84" t="str">
        <f t="shared" si="15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B</v>
      </c>
      <c r="AI12" s="1" t="str">
        <f t="shared" si="20"/>
        <v>F2</v>
      </c>
      <c r="AJ12" s="1" t="str">
        <f t="shared" si="21"/>
        <v/>
      </c>
      <c r="AK12" s="1">
        <f t="shared" si="45"/>
        <v>3</v>
      </c>
      <c r="AL12" s="1">
        <f t="shared" si="46"/>
        <v>1</v>
      </c>
      <c r="AM12" s="1">
        <f t="shared" si="5"/>
        <v>0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Y</v>
      </c>
      <c r="AW12" s="1" t="str">
        <f t="shared" si="29"/>
        <v>N</v>
      </c>
      <c r="AX12" s="1" t="str">
        <f t="shared" si="30"/>
        <v>F2</v>
      </c>
      <c r="AY12" s="1" t="str">
        <f t="shared" si="31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F2W</v>
      </c>
      <c r="BJ12" s="1" t="str">
        <f t="shared" si="51"/>
        <v>B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>
        <f t="shared" si="54"/>
        <v>1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</v>
      </c>
      <c r="C13" s="101" t="str">
        <f t="shared" si="1"/>
        <v/>
      </c>
      <c r="D13" s="96" t="str">
        <f t="shared" si="36"/>
        <v>B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/>
      </c>
      <c r="J13" s="97" t="str">
        <f t="shared" si="39"/>
        <v>B</v>
      </c>
      <c r="K13" s="8" t="str">
        <f t="shared" si="40"/>
        <v>W</v>
      </c>
      <c r="L13" s="93"/>
      <c r="M13" s="17" t="str">
        <f>IF('Hedging Dashboard'!AH13="","",'Hedging Dashboard'!AH13)</f>
        <v>B</v>
      </c>
      <c r="O13" s="9" t="str">
        <f t="shared" si="3"/>
        <v/>
      </c>
      <c r="P13" s="96" t="str">
        <f t="shared" si="41"/>
        <v>B</v>
      </c>
      <c r="Q13" s="97" t="str">
        <f t="shared" si="42"/>
        <v/>
      </c>
      <c r="R13" s="4" t="str">
        <f t="shared" si="43"/>
        <v>L</v>
      </c>
      <c r="S13" s="4">
        <f t="shared" si="13"/>
        <v>-1</v>
      </c>
      <c r="T13" s="130" t="str">
        <f t="shared" si="44"/>
        <v/>
      </c>
      <c r="U13" s="4">
        <f>IF(M13="","",IF(B13="NB",U12,IF(T13="",SUM($T$5:$T13)+S13,SUM($T$5:$T13))))</f>
        <v>0</v>
      </c>
      <c r="V13" s="108" t="str">
        <f t="shared" si="0"/>
        <v/>
      </c>
      <c r="W13" s="82">
        <f t="shared" si="14"/>
        <v>-1</v>
      </c>
      <c r="X13" s="84" t="str">
        <f t="shared" si="15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B</v>
      </c>
      <c r="AI13" s="1" t="str">
        <f t="shared" si="20"/>
        <v>B</v>
      </c>
      <c r="AJ13" s="1" t="str">
        <f t="shared" si="21"/>
        <v/>
      </c>
      <c r="AK13" s="1">
        <f t="shared" si="45"/>
        <v>2</v>
      </c>
      <c r="AL13" s="1">
        <f t="shared" si="46"/>
        <v>1</v>
      </c>
      <c r="AM13" s="1">
        <f t="shared" si="5"/>
        <v>-1</v>
      </c>
      <c r="AN13" s="1">
        <f t="shared" si="22"/>
        <v>-1</v>
      </c>
      <c r="AO13" s="1" t="str">
        <f t="shared" si="56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B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B</v>
      </c>
      <c r="BI13" s="1" t="str">
        <f t="shared" si="34"/>
        <v>BL</v>
      </c>
      <c r="BJ13" s="1" t="str">
        <f t="shared" si="51"/>
        <v>B</v>
      </c>
      <c r="BK13" s="1" t="str">
        <f t="shared" si="35"/>
        <v>F2W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B4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H14" s="105" t="str">
        <f t="shared" si="2"/>
        <v/>
      </c>
      <c r="I14" s="98" t="str">
        <f t="shared" si="38"/>
        <v/>
      </c>
      <c r="J14" s="99" t="str">
        <f t="shared" si="39"/>
        <v>L4</v>
      </c>
      <c r="K14" s="10" t="str">
        <f t="shared" si="40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>F2</v>
      </c>
      <c r="Q14" s="99" t="str">
        <f t="shared" si="42"/>
        <v/>
      </c>
      <c r="R14" s="5" t="str">
        <f t="shared" si="43"/>
        <v>L</v>
      </c>
      <c r="S14" s="5">
        <f t="shared" si="13"/>
        <v>3</v>
      </c>
      <c r="T14" s="131">
        <f t="shared" si="44"/>
        <v>3</v>
      </c>
      <c r="U14" s="5">
        <f>IF(M14="","",IF(B14="NB",U13,IF(T14="",SUM($T$5:$T14)+S14,SUM($T$5:$T14))))</f>
        <v>4</v>
      </c>
      <c r="V14" s="109" t="str">
        <f t="shared" si="0"/>
        <v/>
      </c>
      <c r="W14" s="82">
        <f t="shared" si="14"/>
        <v>4</v>
      </c>
      <c r="X14" s="84" t="str">
        <f t="shared" si="15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18"/>
        <v/>
      </c>
      <c r="AH14" s="1" t="str">
        <f t="shared" si="19"/>
        <v>L4</v>
      </c>
      <c r="AI14" s="1" t="str">
        <f t="shared" si="20"/>
        <v>F2</v>
      </c>
      <c r="AJ14" s="1" t="str">
        <f t="shared" si="21"/>
        <v/>
      </c>
      <c r="AK14" s="1">
        <f t="shared" si="45"/>
        <v>2</v>
      </c>
      <c r="AL14" s="1">
        <f t="shared" si="46"/>
        <v>6</v>
      </c>
      <c r="AM14" s="1">
        <f t="shared" si="5"/>
        <v>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Y</v>
      </c>
      <c r="AS14" s="1">
        <f t="shared" si="26"/>
        <v>2</v>
      </c>
      <c r="AT14" s="15" t="str">
        <f t="shared" si="47"/>
        <v>N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>F2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BL</v>
      </c>
      <c r="BH14" s="1" t="str">
        <f t="shared" si="50"/>
        <v>F2</v>
      </c>
      <c r="BI14" s="1" t="str">
        <f t="shared" si="34"/>
        <v>BW</v>
      </c>
      <c r="BJ14" s="1" t="str">
        <f t="shared" si="51"/>
        <v>L4</v>
      </c>
      <c r="BK14" s="1" t="str">
        <f t="shared" si="35"/>
        <v>BL</v>
      </c>
      <c r="BL14" s="1" t="str">
        <f t="shared" si="52"/>
        <v>F2</v>
      </c>
      <c r="BM14" s="1" t="str">
        <f t="shared" si="53"/>
        <v>2</v>
      </c>
      <c r="BN14" s="1" t="str">
        <f t="shared" si="54"/>
        <v>4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5" t="str">
        <f t="shared" si="43"/>
        <v>W</v>
      </c>
      <c r="S15" s="95">
        <f t="shared" si="13"/>
        <v>1</v>
      </c>
      <c r="T15" s="106" t="str">
        <f t="shared" si="44"/>
        <v/>
      </c>
      <c r="U15" s="95">
        <f>IF(M15="","",IF(B15="NB",U14,IF(T15="",SUM($T$5:$T15)+S15,SUM($T$5:$T15))))</f>
        <v>5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5"/>
        <v>1</v>
      </c>
      <c r="AL15" s="1">
        <f t="shared" si="46"/>
        <v>2</v>
      </c>
      <c r="AM15" s="1">
        <f t="shared" si="5"/>
        <v>3</v>
      </c>
      <c r="AN15" s="1">
        <f t="shared" si="22"/>
        <v>3</v>
      </c>
      <c r="AO15" s="1" t="str">
        <f t="shared" si="56"/>
        <v>S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L4W</v>
      </c>
      <c r="BJ15" s="1" t="str">
        <f t="shared" si="51"/>
        <v>B</v>
      </c>
      <c r="BK15" s="1" t="str">
        <f t="shared" si="35"/>
        <v>F2L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/>
      </c>
      <c r="I16" s="96" t="str">
        <f t="shared" si="38"/>
        <v>F2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L4</v>
      </c>
      <c r="R16" s="4" t="str">
        <f t="shared" si="43"/>
        <v>L</v>
      </c>
      <c r="S16" s="4">
        <f t="shared" si="13"/>
        <v>-5</v>
      </c>
      <c r="T16" s="130" t="str">
        <f t="shared" si="44"/>
        <v/>
      </c>
      <c r="U16" s="4">
        <f>IF(M16="","",IF(B16="NB",U15,IF(T16="",SUM($T$5:$T16)+S16,SUM($T$5:$T16))))</f>
        <v>-1</v>
      </c>
      <c r="V16" s="108" t="str">
        <f t="shared" si="0"/>
        <v/>
      </c>
      <c r="W16" s="82">
        <f t="shared" si="14"/>
        <v>-6</v>
      </c>
      <c r="X16" s="84" t="str">
        <f t="shared" si="15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5"/>
        <v>2</v>
      </c>
      <c r="AL16" s="1">
        <f t="shared" si="46"/>
        <v>8</v>
      </c>
      <c r="AM16" s="1">
        <f t="shared" si="5"/>
        <v>2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>B</v>
      </c>
      <c r="J17" s="97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/>
      </c>
      <c r="Q17" s="97" t="str">
        <f t="shared" si="42"/>
        <v>F2</v>
      </c>
      <c r="R17" s="4" t="str">
        <f t="shared" si="43"/>
        <v>W</v>
      </c>
      <c r="S17" s="4">
        <f t="shared" si="13"/>
        <v>-6</v>
      </c>
      <c r="T17" s="130" t="str">
        <f t="shared" si="44"/>
        <v/>
      </c>
      <c r="U17" s="4">
        <f>IF(M17="","",IF(B17="NB",U16,IF(T17="",SUM($T$5:$T17)+S17,SUM($T$5:$T17))))</f>
        <v>-2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F2</v>
      </c>
      <c r="AK17" s="1">
        <f t="shared" si="45"/>
        <v>3</v>
      </c>
      <c r="AL17" s="1">
        <f t="shared" si="46"/>
        <v>2</v>
      </c>
      <c r="AM17" s="1">
        <f t="shared" si="5"/>
        <v>-1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N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F2</v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F2W</v>
      </c>
      <c r="BJ17" s="1" t="str">
        <f t="shared" si="51"/>
        <v>B</v>
      </c>
      <c r="BK17" s="1" t="str">
        <f t="shared" si="35"/>
        <v>L4L</v>
      </c>
      <c r="BL17" s="1" t="str">
        <f t="shared" si="52"/>
        <v>F2</v>
      </c>
      <c r="BM17" s="1" t="str">
        <f t="shared" si="53"/>
        <v>2</v>
      </c>
      <c r="BN17" s="1">
        <f t="shared" si="54"/>
        <v>1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B4</v>
      </c>
      <c r="C18" s="101" t="str">
        <f t="shared" si="1"/>
        <v>T</v>
      </c>
      <c r="D18" s="96" t="str">
        <f t="shared" si="36"/>
        <v/>
      </c>
      <c r="E18" s="97" t="str">
        <f t="shared" si="37"/>
        <v>F3</v>
      </c>
      <c r="F18" s="8" t="str">
        <f t="shared" si="12"/>
        <v>W</v>
      </c>
      <c r="H18" s="104" t="str">
        <f t="shared" si="2"/>
        <v/>
      </c>
      <c r="I18" s="96" t="str">
        <f t="shared" si="38"/>
        <v/>
      </c>
      <c r="J18" s="97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6" t="str">
        <f t="shared" si="41"/>
        <v>B</v>
      </c>
      <c r="Q18" s="97" t="str">
        <f t="shared" si="42"/>
        <v/>
      </c>
      <c r="R18" s="4" t="str">
        <f t="shared" si="43"/>
        <v>L</v>
      </c>
      <c r="S18" s="4">
        <f t="shared" si="13"/>
        <v>-2</v>
      </c>
      <c r="T18" s="130">
        <f t="shared" si="44"/>
        <v>-2</v>
      </c>
      <c r="U18" s="4">
        <f>IF(M18="","",IF(B18="NB",U17,IF(T18="",SUM($T$5:$T18)+S18,SUM($T$5:$T18))))</f>
        <v>2</v>
      </c>
      <c r="V18" s="108" t="str">
        <f t="shared" si="0"/>
        <v>Rabbit</v>
      </c>
      <c r="W18" s="82">
        <f t="shared" si="14"/>
        <v>4</v>
      </c>
      <c r="X18" s="84" t="str">
        <f t="shared" si="15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16"/>
        <v/>
      </c>
      <c r="AF18" s="1" t="str">
        <f t="shared" si="17"/>
        <v>F3</v>
      </c>
      <c r="AG18" s="1" t="str">
        <f t="shared" si="18"/>
        <v/>
      </c>
      <c r="AH18" s="1" t="str">
        <f t="shared" si="19"/>
        <v>F2</v>
      </c>
      <c r="AI18" s="1" t="str">
        <f t="shared" si="20"/>
        <v>B</v>
      </c>
      <c r="AJ18" s="1" t="str">
        <f t="shared" si="21"/>
        <v/>
      </c>
      <c r="AK18" s="1">
        <f t="shared" si="45"/>
        <v>1</v>
      </c>
      <c r="AL18" s="1">
        <f t="shared" si="46"/>
        <v>5</v>
      </c>
      <c r="AM18" s="1">
        <f t="shared" si="5"/>
        <v>0</v>
      </c>
      <c r="AN18" s="1">
        <f t="shared" si="22"/>
        <v>1</v>
      </c>
      <c r="AO18" s="1" t="str">
        <f t="shared" si="56"/>
        <v>C</v>
      </c>
      <c r="AP18" s="1" t="str">
        <f t="shared" si="23"/>
        <v>N</v>
      </c>
      <c r="AQ18" s="1" t="str">
        <f t="shared" si="24"/>
        <v>Y</v>
      </c>
      <c r="AR18" s="1" t="str">
        <f t="shared" si="25"/>
        <v>N</v>
      </c>
      <c r="AS18" s="1">
        <f t="shared" si="26"/>
        <v>4</v>
      </c>
      <c r="AT18" s="15" t="str">
        <f t="shared" si="47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R</v>
      </c>
      <c r="AX18" s="1" t="str">
        <f t="shared" si="30"/>
        <v>B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BL</v>
      </c>
      <c r="BJ18" s="1" t="str">
        <f t="shared" si="51"/>
        <v>F2</v>
      </c>
      <c r="BK18" s="1" t="str">
        <f t="shared" si="35"/>
        <v>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P1</v>
      </c>
      <c r="C19" s="102" t="str">
        <f t="shared" si="1"/>
        <v/>
      </c>
      <c r="D19" s="98" t="str">
        <f t="shared" si="36"/>
        <v>B</v>
      </c>
      <c r="E19" s="99" t="str">
        <f t="shared" si="37"/>
        <v/>
      </c>
      <c r="F19" s="10" t="str">
        <f t="shared" si="12"/>
        <v>W</v>
      </c>
      <c r="H19" s="105" t="str">
        <f t="shared" si="2"/>
        <v/>
      </c>
      <c r="I19" s="98" t="str">
        <f t="shared" si="38"/>
        <v>B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/>
      </c>
      <c r="Q19" s="99" t="str">
        <f t="shared" si="42"/>
        <v>B</v>
      </c>
      <c r="R19" s="5" t="str">
        <f t="shared" si="43"/>
        <v>L</v>
      </c>
      <c r="S19" s="5">
        <f t="shared" si="13"/>
        <v>1</v>
      </c>
      <c r="T19" s="131" t="str">
        <f t="shared" si="44"/>
        <v/>
      </c>
      <c r="U19" s="5">
        <f>IF(M19="","",IF(B19="NB",U18,IF(T19="",SUM($T$5:$T19)+S19,SUM($T$5:$T19))))</f>
        <v>3</v>
      </c>
      <c r="V19" s="109" t="str">
        <f t="shared" si="0"/>
        <v/>
      </c>
      <c r="W19" s="82">
        <f t="shared" si="14"/>
        <v>1</v>
      </c>
      <c r="X19" s="84" t="str">
        <f t="shared" si="15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16"/>
        <v>B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5"/>
        <v>2</v>
      </c>
      <c r="AL19" s="1">
        <f t="shared" si="46"/>
        <v>1</v>
      </c>
      <c r="AM19" s="1">
        <f t="shared" si="5"/>
        <v>3</v>
      </c>
      <c r="AN19" s="1">
        <f t="shared" si="22"/>
        <v>3</v>
      </c>
      <c r="AO19" s="1" t="str">
        <f t="shared" si="56"/>
        <v>S</v>
      </c>
      <c r="AP19" s="1" t="str">
        <f t="shared" si="23"/>
        <v>N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F3W</v>
      </c>
      <c r="BH19" s="1" t="str">
        <f t="shared" si="50"/>
        <v>B</v>
      </c>
      <c r="BI19" s="1" t="str">
        <f t="shared" si="34"/>
        <v>F2W</v>
      </c>
      <c r="BJ19" s="1" t="str">
        <f t="shared" si="51"/>
        <v>B</v>
      </c>
      <c r="BK19" s="1" t="str">
        <f t="shared" si="35"/>
        <v>BL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P6</v>
      </c>
      <c r="C20" s="100" t="str">
        <f t="shared" si="1"/>
        <v/>
      </c>
      <c r="D20" s="13" t="str">
        <f t="shared" si="36"/>
        <v>L4</v>
      </c>
      <c r="E20" s="45" t="str">
        <f t="shared" si="37"/>
        <v/>
      </c>
      <c r="F20" s="14" t="str">
        <f t="shared" si="12"/>
        <v>W</v>
      </c>
      <c r="H20" s="103" t="str">
        <f t="shared" si="2"/>
        <v/>
      </c>
      <c r="I20" s="13" t="str">
        <f t="shared" si="38"/>
        <v>L4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F2</v>
      </c>
      <c r="R20" s="95" t="str">
        <f t="shared" si="43"/>
        <v>L</v>
      </c>
      <c r="S20" s="95">
        <f t="shared" si="13"/>
        <v>7</v>
      </c>
      <c r="T20" s="106">
        <f t="shared" si="44"/>
        <v>7</v>
      </c>
      <c r="U20" s="95">
        <f>IF(M20="","",IF(B20="NB",U19,IF(T20="",SUM($T$5:$T20)+S20,SUM($T$5:$T20))))</f>
        <v>9</v>
      </c>
      <c r="V20" s="107" t="str">
        <f t="shared" si="0"/>
        <v/>
      </c>
      <c r="W20" s="82">
        <f t="shared" si="14"/>
        <v>6</v>
      </c>
      <c r="X20" s="84" t="str">
        <f t="shared" si="15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16"/>
        <v>L4</v>
      </c>
      <c r="AF20" s="1" t="str">
        <f t="shared" si="17"/>
        <v/>
      </c>
      <c r="AG20" s="1" t="str">
        <f t="shared" si="18"/>
        <v>L4</v>
      </c>
      <c r="AH20" s="1" t="str">
        <f t="shared" si="19"/>
        <v/>
      </c>
      <c r="AI20" s="1" t="str">
        <f t="shared" si="20"/>
        <v/>
      </c>
      <c r="AJ20" s="1" t="str">
        <f t="shared" si="21"/>
        <v>F2</v>
      </c>
      <c r="AK20" s="1">
        <f t="shared" si="45"/>
        <v>8</v>
      </c>
      <c r="AL20" s="1">
        <f t="shared" si="46"/>
        <v>2</v>
      </c>
      <c r="AM20" s="1">
        <f t="shared" si="5"/>
        <v>9</v>
      </c>
      <c r="AN20" s="1">
        <f t="shared" si="22"/>
        <v>6</v>
      </c>
      <c r="AO20" s="1" t="str">
        <f t="shared" si="56"/>
        <v>C</v>
      </c>
      <c r="AP20" s="1" t="str">
        <f t="shared" si="23"/>
        <v>N</v>
      </c>
      <c r="AQ20" s="1" t="str">
        <f t="shared" si="24"/>
        <v>Y</v>
      </c>
      <c r="AR20" s="1" t="str">
        <f t="shared" si="25"/>
        <v>N</v>
      </c>
      <c r="AS20" s="1">
        <f t="shared" si="26"/>
        <v>2</v>
      </c>
      <c r="AT20" s="15" t="str">
        <f t="shared" si="47"/>
        <v>Y</v>
      </c>
      <c r="AU20" s="1" t="str">
        <f t="shared" si="27"/>
        <v>Y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BW</v>
      </c>
      <c r="BH20" s="1" t="str">
        <f t="shared" si="50"/>
        <v>L4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BL</v>
      </c>
      <c r="BL20" s="1" t="str">
        <f t="shared" si="52"/>
        <v>F2</v>
      </c>
      <c r="BM20" s="1" t="str">
        <f t="shared" si="53"/>
        <v>4</v>
      </c>
      <c r="BN20" s="1" t="str">
        <f t="shared" si="54"/>
        <v>4</v>
      </c>
      <c r="BO20" s="1" t="str">
        <f t="shared" si="55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101" t="str">
        <f t="shared" si="1"/>
        <v/>
      </c>
      <c r="D21" s="96" t="str">
        <f t="shared" si="36"/>
        <v/>
      </c>
      <c r="E21" s="97" t="str">
        <f t="shared" si="37"/>
        <v>B</v>
      </c>
      <c r="F21" s="8" t="str">
        <f t="shared" si="12"/>
        <v>L</v>
      </c>
      <c r="H21" s="104" t="str">
        <f t="shared" si="2"/>
        <v/>
      </c>
      <c r="I21" s="96" t="str">
        <f t="shared" si="38"/>
        <v/>
      </c>
      <c r="J21" s="97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>B</v>
      </c>
      <c r="Q21" s="97" t="str">
        <f t="shared" si="42"/>
        <v/>
      </c>
      <c r="R21" s="4" t="str">
        <f t="shared" si="43"/>
        <v>W</v>
      </c>
      <c r="S21" s="4">
        <f t="shared" si="13"/>
        <v>-1</v>
      </c>
      <c r="T21" s="130" t="str">
        <f t="shared" si="44"/>
        <v/>
      </c>
      <c r="U21" s="4">
        <f>IF(M21="","",IF(B21="NB",U20,IF(T21="",SUM($T$5:$T21)+S21,SUM($T$5:$T21))))</f>
        <v>8</v>
      </c>
      <c r="V21" s="108" t="str">
        <f t="shared" si="0"/>
        <v/>
      </c>
      <c r="W21" s="82">
        <f t="shared" si="14"/>
        <v>-1</v>
      </c>
      <c r="X21" s="84" t="str">
        <f t="shared" si="15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B</v>
      </c>
      <c r="AI21" s="1" t="str">
        <f t="shared" si="20"/>
        <v>B</v>
      </c>
      <c r="AJ21" s="1" t="str">
        <f t="shared" si="21"/>
        <v/>
      </c>
      <c r="AK21" s="1">
        <f t="shared" si="45"/>
        <v>1</v>
      </c>
      <c r="AL21" s="1">
        <f t="shared" si="46"/>
        <v>2</v>
      </c>
      <c r="AM21" s="1">
        <f t="shared" si="5"/>
        <v>8</v>
      </c>
      <c r="AN21" s="1">
        <f t="shared" si="22"/>
        <v>-1</v>
      </c>
      <c r="AO21" s="1" t="str">
        <f t="shared" si="56"/>
        <v>S</v>
      </c>
      <c r="AP21" s="1" t="str">
        <f t="shared" si="23"/>
        <v>Y</v>
      </c>
      <c r="AQ21" s="1" t="str">
        <f t="shared" si="24"/>
        <v>Y</v>
      </c>
      <c r="AR21" s="1" t="str">
        <f t="shared" si="25"/>
        <v>N</v>
      </c>
      <c r="AS21" s="1">
        <f t="shared" si="26"/>
        <v>1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>B</v>
      </c>
      <c r="AY21" s="1" t="str">
        <f t="shared" si="31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L4W</v>
      </c>
      <c r="BH21" s="1" t="str">
        <f t="shared" si="50"/>
        <v>B</v>
      </c>
      <c r="BI21" s="1" t="str">
        <f t="shared" si="34"/>
        <v>L4W</v>
      </c>
      <c r="BJ21" s="1" t="str">
        <f t="shared" si="51"/>
        <v>B</v>
      </c>
      <c r="BK21" s="1" t="str">
        <f t="shared" si="35"/>
        <v>F2L</v>
      </c>
      <c r="BL21" s="1" t="str">
        <f t="shared" si="52"/>
        <v>B</v>
      </c>
      <c r="BM21" s="1">
        <f t="shared" si="53"/>
        <v>1</v>
      </c>
      <c r="BN21" s="1">
        <f t="shared" si="54"/>
        <v>1</v>
      </c>
      <c r="BO21" s="1">
        <f t="shared" si="55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101" t="str">
        <f t="shared" si="1"/>
        <v/>
      </c>
      <c r="D22" s="96" t="str">
        <f t="shared" si="36"/>
        <v/>
      </c>
      <c r="E22" s="97" t="str">
        <f t="shared" si="37"/>
        <v>F2</v>
      </c>
      <c r="F22" s="8" t="str">
        <f t="shared" si="12"/>
        <v>L</v>
      </c>
      <c r="H22" s="104" t="str">
        <f t="shared" si="2"/>
        <v/>
      </c>
      <c r="I22" s="96" t="str">
        <f t="shared" si="38"/>
        <v/>
      </c>
      <c r="J22" s="97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6" t="str">
        <f t="shared" si="41"/>
        <v>L4</v>
      </c>
      <c r="Q22" s="97" t="str">
        <f t="shared" si="42"/>
        <v/>
      </c>
      <c r="R22" s="4" t="str">
        <f t="shared" si="43"/>
        <v>W</v>
      </c>
      <c r="S22" s="4">
        <f t="shared" si="13"/>
        <v>-1</v>
      </c>
      <c r="T22" s="130" t="str">
        <f t="shared" si="44"/>
        <v/>
      </c>
      <c r="U22" s="4">
        <f>IF(M22="","",IF(B22="NB",U21,IF(T22="",SUM($T$5:$T22)+S22,SUM($T$5:$T22))))</f>
        <v>8</v>
      </c>
      <c r="V22" s="108" t="str">
        <f t="shared" si="0"/>
        <v/>
      </c>
      <c r="W22" s="82">
        <f t="shared" si="14"/>
        <v>0</v>
      </c>
      <c r="X22" s="84" t="str">
        <f t="shared" si="15"/>
        <v/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F2</v>
      </c>
      <c r="AI22" s="1" t="str">
        <f t="shared" si="20"/>
        <v>L4</v>
      </c>
      <c r="AJ22" s="1" t="str">
        <f t="shared" si="21"/>
        <v/>
      </c>
      <c r="AK22" s="1">
        <f t="shared" si="45"/>
        <v>4</v>
      </c>
      <c r="AL22" s="1">
        <f t="shared" si="46"/>
        <v>4</v>
      </c>
      <c r="AM22" s="1">
        <f t="shared" si="5"/>
        <v>8</v>
      </c>
      <c r="AN22" s="1">
        <f t="shared" si="22"/>
        <v>0</v>
      </c>
      <c r="AO22" s="1" t="str">
        <f t="shared" si="56"/>
        <v>C</v>
      </c>
      <c r="AP22" s="1" t="str">
        <f t="shared" si="23"/>
        <v>Y</v>
      </c>
      <c r="AQ22" s="1" t="str">
        <f t="shared" si="24"/>
        <v>Y</v>
      </c>
      <c r="AR22" s="1" t="str">
        <f t="shared" si="25"/>
        <v>N</v>
      </c>
      <c r="AS22" s="1">
        <f t="shared" si="26"/>
        <v>2</v>
      </c>
      <c r="AT22" s="15" t="str">
        <f t="shared" si="47"/>
        <v>N</v>
      </c>
      <c r="AU22" s="1" t="str">
        <f t="shared" si="27"/>
        <v>N</v>
      </c>
      <c r="AV22" s="1" t="str">
        <f t="shared" si="28"/>
        <v>Y</v>
      </c>
      <c r="AW22" s="1" t="str">
        <f t="shared" si="29"/>
        <v>N</v>
      </c>
      <c r="AX22" s="1" t="str">
        <f t="shared" si="30"/>
        <v>L4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BL</v>
      </c>
      <c r="BH22" s="1" t="str">
        <f t="shared" si="50"/>
        <v>F2</v>
      </c>
      <c r="BI22" s="1" t="str">
        <f t="shared" si="34"/>
        <v>BL</v>
      </c>
      <c r="BJ22" s="1" t="str">
        <f t="shared" si="51"/>
        <v>F2</v>
      </c>
      <c r="BK22" s="1" t="str">
        <f t="shared" si="35"/>
        <v>BW</v>
      </c>
      <c r="BL22" s="1" t="str">
        <f t="shared" si="52"/>
        <v>L4</v>
      </c>
      <c r="BM22" s="1" t="str">
        <f t="shared" si="53"/>
        <v>2</v>
      </c>
      <c r="BN22" s="1" t="str">
        <f t="shared" si="54"/>
        <v>2</v>
      </c>
      <c r="BO22" s="1" t="str">
        <f t="shared" si="55"/>
        <v>4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101" t="str">
        <f t="shared" si="1"/>
        <v>B</v>
      </c>
      <c r="D23" s="96" t="str">
        <f t="shared" si="36"/>
        <v>F3</v>
      </c>
      <c r="E23" s="97" t="str">
        <f t="shared" si="37"/>
        <v/>
      </c>
      <c r="F23" s="8" t="str">
        <f t="shared" si="12"/>
        <v>L</v>
      </c>
      <c r="H23" s="104" t="str">
        <f t="shared" si="2"/>
        <v>C</v>
      </c>
      <c r="I23" s="96" t="str">
        <f t="shared" si="38"/>
        <v/>
      </c>
      <c r="J23" s="97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B</v>
      </c>
      <c r="Q23" s="97" t="str">
        <f t="shared" si="42"/>
        <v/>
      </c>
      <c r="R23" s="4" t="str">
        <f t="shared" si="43"/>
        <v>L</v>
      </c>
      <c r="S23" s="4">
        <f t="shared" si="13"/>
        <v>-2</v>
      </c>
      <c r="T23" s="130" t="str">
        <f t="shared" si="44"/>
        <v/>
      </c>
      <c r="U23" s="4">
        <f>IF(M23="","",IF(B23="NB",U22,IF(T23="",SUM($T$5:$T23)+S23,SUM($T$5:$T23))))</f>
        <v>7</v>
      </c>
      <c r="V23" s="108" t="str">
        <f t="shared" si="0"/>
        <v/>
      </c>
      <c r="W23" s="82">
        <f t="shared" si="14"/>
        <v>-1</v>
      </c>
      <c r="X23" s="84" t="str">
        <f t="shared" si="15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B</v>
      </c>
      <c r="AJ23" s="1" t="str">
        <f t="shared" si="21"/>
        <v/>
      </c>
      <c r="AK23" s="1">
        <f t="shared" si="45"/>
        <v>4</v>
      </c>
      <c r="AL23" s="1">
        <f t="shared" si="46"/>
        <v>3</v>
      </c>
      <c r="AM23" s="1">
        <f t="shared" si="5"/>
        <v>5</v>
      </c>
      <c r="AN23" s="1">
        <f t="shared" si="22"/>
        <v>-3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3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B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F2L</v>
      </c>
      <c r="BH23" s="1" t="str">
        <f t="shared" si="50"/>
        <v>F3</v>
      </c>
      <c r="BI23" s="1" t="str">
        <f t="shared" si="34"/>
        <v>F2L</v>
      </c>
      <c r="BJ23" s="1" t="str">
        <f t="shared" si="51"/>
        <v>F3</v>
      </c>
      <c r="BK23" s="1" t="str">
        <f t="shared" si="35"/>
        <v>L4W</v>
      </c>
      <c r="BL23" s="1" t="str">
        <f t="shared" si="52"/>
        <v>B</v>
      </c>
      <c r="BM23" s="1" t="str">
        <f t="shared" si="53"/>
        <v>3</v>
      </c>
      <c r="BN23" s="1" t="str">
        <f t="shared" si="54"/>
        <v>3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P2</v>
      </c>
      <c r="C24" s="102" t="str">
        <f t="shared" si="1"/>
        <v/>
      </c>
      <c r="D24" s="98" t="str">
        <f t="shared" si="36"/>
        <v/>
      </c>
      <c r="E24" s="99" t="str">
        <f t="shared" si="37"/>
        <v>XF2</v>
      </c>
      <c r="F24" s="10" t="str">
        <f t="shared" si="12"/>
        <v>W</v>
      </c>
      <c r="H24" s="105" t="str">
        <f t="shared" si="2"/>
        <v/>
      </c>
      <c r="I24" s="98" t="str">
        <f t="shared" si="38"/>
        <v>F2</v>
      </c>
      <c r="J24" s="99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>F2</v>
      </c>
      <c r="Q24" s="99" t="str">
        <f t="shared" si="42"/>
        <v/>
      </c>
      <c r="R24" s="5" t="str">
        <f t="shared" si="43"/>
        <v>L</v>
      </c>
      <c r="S24" s="5">
        <f t="shared" si="13"/>
        <v>-4</v>
      </c>
      <c r="T24" s="131" t="str">
        <f t="shared" si="44"/>
        <v/>
      </c>
      <c r="U24" s="5">
        <f>IF(M24="","",IF(B24="NB",U23,IF(T24="",SUM($T$5:$T24)+S24,SUM($T$5:$T24))))</f>
        <v>5</v>
      </c>
      <c r="V24" s="109" t="str">
        <f t="shared" si="0"/>
        <v/>
      </c>
      <c r="W24" s="82">
        <f t="shared" si="14"/>
        <v>-2</v>
      </c>
      <c r="X24" s="84" t="str">
        <f t="shared" si="15"/>
        <v>L</v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>F2</v>
      </c>
      <c r="AH24" s="1" t="str">
        <f t="shared" si="19"/>
        <v/>
      </c>
      <c r="AI24" s="1" t="str">
        <f t="shared" si="20"/>
        <v>F2</v>
      </c>
      <c r="AJ24" s="1" t="str">
        <f t="shared" si="21"/>
        <v/>
      </c>
      <c r="AK24" s="1">
        <f t="shared" si="45"/>
        <v>4</v>
      </c>
      <c r="AL24" s="1">
        <f t="shared" si="46"/>
        <v>2</v>
      </c>
      <c r="AM24" s="1">
        <f t="shared" si="5"/>
        <v>-1</v>
      </c>
      <c r="AN24" s="1">
        <f t="shared" si="22"/>
        <v>-6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Y</v>
      </c>
      <c r="AS24" s="1">
        <f t="shared" si="26"/>
        <v>4</v>
      </c>
      <c r="AT24" s="15" t="str">
        <f t="shared" si="47"/>
        <v>N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F2</v>
      </c>
      <c r="AY24" s="1" t="str">
        <f t="shared" si="31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F3L</v>
      </c>
      <c r="BH24" s="1" t="str">
        <f t="shared" si="50"/>
        <v>XF2</v>
      </c>
      <c r="BI24" s="1" t="str">
        <f t="shared" si="34"/>
        <v>F3W</v>
      </c>
      <c r="BJ24" s="1" t="str">
        <f t="shared" si="51"/>
        <v>F2</v>
      </c>
      <c r="BK24" s="1" t="str">
        <f t="shared" si="35"/>
        <v>BL</v>
      </c>
      <c r="BL24" s="1" t="str">
        <f t="shared" si="52"/>
        <v>F2</v>
      </c>
      <c r="BM24" s="1" t="str">
        <f t="shared" si="53"/>
        <v>2</v>
      </c>
      <c r="BN24" s="1" t="str">
        <f t="shared" si="54"/>
        <v>2</v>
      </c>
      <c r="BO24" s="1" t="str">
        <f t="shared" si="55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B3</v>
      </c>
      <c r="C25" s="100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3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F3</v>
      </c>
      <c r="R25" s="95" t="str">
        <f t="shared" si="43"/>
        <v>W</v>
      </c>
      <c r="S25" s="95">
        <f t="shared" si="13"/>
        <v>-1</v>
      </c>
      <c r="T25" s="106">
        <f t="shared" si="44"/>
        <v>-1</v>
      </c>
      <c r="U25" s="95">
        <f>IF(M25="","",IF(B25="NB",U24,IF(T25="",SUM($T$5:$T25)+S25,SUM($T$5:$T25))))</f>
        <v>8</v>
      </c>
      <c r="V25" s="107" t="str">
        <f t="shared" si="0"/>
        <v>Rabbit</v>
      </c>
      <c r="W25" s="82">
        <f t="shared" si="14"/>
        <v>3</v>
      </c>
      <c r="X25" s="84" t="str">
        <f t="shared" si="15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16"/>
        <v/>
      </c>
      <c r="AF25" s="1" t="str">
        <f t="shared" si="17"/>
        <v>F3</v>
      </c>
      <c r="AG25" s="1" t="str">
        <f t="shared" si="18"/>
        <v>F3</v>
      </c>
      <c r="AH25" s="1" t="str">
        <f t="shared" si="19"/>
        <v/>
      </c>
      <c r="AI25" s="1" t="str">
        <f t="shared" si="20"/>
        <v/>
      </c>
      <c r="AJ25" s="1" t="str">
        <f t="shared" si="21"/>
        <v>F3</v>
      </c>
      <c r="AK25" s="1">
        <f t="shared" si="45"/>
        <v>3</v>
      </c>
      <c r="AL25" s="1">
        <f t="shared" si="46"/>
        <v>6</v>
      </c>
      <c r="AM25" s="1">
        <f t="shared" si="5"/>
        <v>0</v>
      </c>
      <c r="AN25" s="1">
        <f t="shared" si="22"/>
        <v>1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5</v>
      </c>
      <c r="AT25" s="15" t="str">
        <f t="shared" si="47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R</v>
      </c>
      <c r="AX25" s="1" t="str">
        <f t="shared" si="30"/>
        <v/>
      </c>
      <c r="AY25" s="1" t="str">
        <f t="shared" si="31"/>
        <v>F3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XF2W</v>
      </c>
      <c r="BH25" s="1" t="str">
        <f t="shared" si="50"/>
        <v>F3</v>
      </c>
      <c r="BI25" s="1" t="str">
        <f t="shared" si="34"/>
        <v>F2L</v>
      </c>
      <c r="BJ25" s="1" t="str">
        <f t="shared" si="51"/>
        <v>F3</v>
      </c>
      <c r="BK25" s="1" t="str">
        <f t="shared" si="35"/>
        <v>F2L</v>
      </c>
      <c r="BL25" s="1" t="str">
        <f t="shared" si="52"/>
        <v>F3</v>
      </c>
      <c r="BM25" s="1" t="str">
        <f t="shared" si="53"/>
        <v>3</v>
      </c>
      <c r="BN25" s="1" t="str">
        <f t="shared" si="54"/>
        <v>3</v>
      </c>
      <c r="BO25" s="1" t="str">
        <f t="shared" si="55"/>
        <v>3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1" t="str">
        <f t="shared" si="1"/>
        <v/>
      </c>
      <c r="D26" s="96" t="str">
        <f t="shared" si="36"/>
        <v/>
      </c>
      <c r="E26" s="97" t="str">
        <f t="shared" si="37"/>
        <v>B</v>
      </c>
      <c r="F26" s="8" t="str">
        <f t="shared" si="12"/>
        <v>L</v>
      </c>
      <c r="H26" s="104" t="str">
        <f t="shared" si="2"/>
        <v>T</v>
      </c>
      <c r="I26" s="96" t="str">
        <f t="shared" si="38"/>
        <v>B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B</v>
      </c>
      <c r="R26" s="4" t="str">
        <f t="shared" si="43"/>
        <v>L</v>
      </c>
      <c r="S26" s="4">
        <f t="shared" si="13"/>
        <v>-1</v>
      </c>
      <c r="T26" s="130" t="str">
        <f t="shared" si="44"/>
        <v/>
      </c>
      <c r="U26" s="4">
        <f>IF(M26="","",IF(B26="NB",U25,IF(T26="",SUM($T$5:$T26)+S26,SUM($T$5:$T26))))</f>
        <v>7</v>
      </c>
      <c r="V26" s="108" t="str">
        <f t="shared" si="0"/>
        <v/>
      </c>
      <c r="W26" s="82">
        <f t="shared" si="14"/>
        <v>-1</v>
      </c>
      <c r="X26" s="84" t="str">
        <f t="shared" si="15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16"/>
        <v/>
      </c>
      <c r="AF26" s="1" t="str">
        <f t="shared" si="17"/>
        <v>B</v>
      </c>
      <c r="AG26" s="1" t="str">
        <f t="shared" si="18"/>
        <v>B</v>
      </c>
      <c r="AH26" s="1" t="str">
        <f t="shared" si="19"/>
        <v/>
      </c>
      <c r="AI26" s="1" t="str">
        <f t="shared" si="20"/>
        <v/>
      </c>
      <c r="AJ26" s="1" t="str">
        <f t="shared" si="21"/>
        <v>B</v>
      </c>
      <c r="AK26" s="1">
        <f t="shared" si="45"/>
        <v>1</v>
      </c>
      <c r="AL26" s="1">
        <f t="shared" si="46"/>
        <v>2</v>
      </c>
      <c r="AM26" s="1">
        <f t="shared" si="5"/>
        <v>-1</v>
      </c>
      <c r="AN26" s="1">
        <f t="shared" si="22"/>
        <v>-1</v>
      </c>
      <c r="AO26" s="1" t="str">
        <f t="shared" si="56"/>
        <v>S</v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>
        <f t="shared" si="26"/>
        <v>1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B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F3W</v>
      </c>
      <c r="BH26" s="1" t="str">
        <f t="shared" si="50"/>
        <v>B</v>
      </c>
      <c r="BI26" s="1" t="str">
        <f t="shared" si="34"/>
        <v>F3L</v>
      </c>
      <c r="BJ26" s="1" t="str">
        <f t="shared" si="51"/>
        <v>B</v>
      </c>
      <c r="BK26" s="1" t="str">
        <f t="shared" si="35"/>
        <v>F3W</v>
      </c>
      <c r="BL26" s="1" t="str">
        <f t="shared" si="52"/>
        <v>B</v>
      </c>
      <c r="BM26" s="1">
        <f t="shared" si="53"/>
        <v>1</v>
      </c>
      <c r="BN26" s="1">
        <f t="shared" si="54"/>
        <v>1</v>
      </c>
      <c r="BO26" s="1">
        <f t="shared" si="55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P4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>L4</v>
      </c>
      <c r="J27" s="97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/>
      </c>
      <c r="Q27" s="97" t="str">
        <f t="shared" si="42"/>
        <v>F2</v>
      </c>
      <c r="R27" s="4" t="str">
        <f t="shared" si="43"/>
        <v>L</v>
      </c>
      <c r="S27" s="4">
        <f t="shared" si="13"/>
        <v>3</v>
      </c>
      <c r="T27" s="130">
        <f t="shared" si="44"/>
        <v>3</v>
      </c>
      <c r="U27" s="4">
        <f>IF(M27="","",IF(B27="NB",U26,IF(T27="",SUM($T$5:$T27)+S27,SUM($T$5:$T27))))</f>
        <v>11</v>
      </c>
      <c r="V27" s="108" t="str">
        <f t="shared" si="0"/>
        <v/>
      </c>
      <c r="W27" s="82">
        <f t="shared" si="14"/>
        <v>4</v>
      </c>
      <c r="X27" s="84" t="str">
        <f t="shared" si="15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L4</v>
      </c>
      <c r="AH27" s="1" t="str">
        <f t="shared" si="19"/>
        <v/>
      </c>
      <c r="AI27" s="1" t="str">
        <f t="shared" si="20"/>
        <v/>
      </c>
      <c r="AJ27" s="1" t="str">
        <f t="shared" si="21"/>
        <v>F2</v>
      </c>
      <c r="AK27" s="1">
        <f t="shared" si="45"/>
        <v>6</v>
      </c>
      <c r="AL27" s="1">
        <f t="shared" si="46"/>
        <v>2</v>
      </c>
      <c r="AM27" s="1">
        <f t="shared" si="5"/>
        <v>0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N</v>
      </c>
      <c r="AS27" s="1">
        <f t="shared" si="26"/>
        <v>2</v>
      </c>
      <c r="AT27" s="15" t="str">
        <f t="shared" si="47"/>
        <v>N</v>
      </c>
      <c r="AU27" s="1" t="str">
        <f t="shared" si="27"/>
        <v>Y</v>
      </c>
      <c r="AV27" s="1" t="str">
        <f t="shared" si="28"/>
        <v>N</v>
      </c>
      <c r="AW27" s="1" t="str">
        <f t="shared" si="29"/>
        <v>N</v>
      </c>
      <c r="AX27" s="1" t="str">
        <f t="shared" si="30"/>
        <v/>
      </c>
      <c r="AY27" s="1" t="str">
        <f t="shared" si="31"/>
        <v>F2</v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BL</v>
      </c>
      <c r="BH27" s="1" t="str">
        <f t="shared" si="50"/>
        <v>F2</v>
      </c>
      <c r="BI27" s="1" t="str">
        <f t="shared" si="34"/>
        <v>BW</v>
      </c>
      <c r="BJ27" s="1" t="str">
        <f t="shared" si="51"/>
        <v>L4</v>
      </c>
      <c r="BK27" s="1" t="str">
        <f t="shared" si="35"/>
        <v>BL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4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/>
      </c>
      <c r="J28" s="97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13"/>
        <v>1</v>
      </c>
      <c r="T28" s="130" t="str">
        <f t="shared" si="44"/>
        <v/>
      </c>
      <c r="U28" s="4">
        <f>IF(M28="","",IF(B28="NB",U27,IF(T28="",SUM($T$5:$T28)+S28,SUM($T$5:$T28))))</f>
        <v>12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3</v>
      </c>
      <c r="AN28" s="1">
        <f t="shared" si="22"/>
        <v>3</v>
      </c>
      <c r="AO28" s="1" t="str">
        <f t="shared" si="56"/>
        <v>S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L4W</v>
      </c>
      <c r="BJ28" s="1" t="str">
        <f t="shared" si="51"/>
        <v>B</v>
      </c>
      <c r="BK28" s="1" t="str">
        <f t="shared" si="35"/>
        <v>F2L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/>
      </c>
      <c r="I29" s="98" t="str">
        <f t="shared" si="38"/>
        <v/>
      </c>
      <c r="J29" s="99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L4</v>
      </c>
      <c r="Q29" s="99" t="str">
        <f t="shared" si="42"/>
        <v/>
      </c>
      <c r="R29" s="5" t="str">
        <f t="shared" si="43"/>
        <v>W</v>
      </c>
      <c r="S29" s="5">
        <f t="shared" si="13"/>
        <v>7</v>
      </c>
      <c r="T29" s="131">
        <f t="shared" si="44"/>
        <v>7</v>
      </c>
      <c r="U29" s="5">
        <f>IF(M29="","",IF(B29="NB",U28,IF(T29="",SUM($T$5:$T29)+S29,SUM($T$5:$T29))))</f>
        <v>18</v>
      </c>
      <c r="V29" s="109" t="str">
        <f t="shared" si="0"/>
        <v/>
      </c>
      <c r="W29" s="82">
        <f t="shared" si="14"/>
        <v>6</v>
      </c>
      <c r="X29" s="84" t="str">
        <f t="shared" si="15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16"/>
        <v>L4</v>
      </c>
      <c r="AF29" s="1" t="str">
        <f t="shared" si="17"/>
        <v/>
      </c>
      <c r="AG29" s="1" t="str">
        <f t="shared" si="18"/>
        <v/>
      </c>
      <c r="AH29" s="1" t="str">
        <f t="shared" si="19"/>
        <v>F2</v>
      </c>
      <c r="AI29" s="1" t="str">
        <f t="shared" si="20"/>
        <v>L4</v>
      </c>
      <c r="AJ29" s="1" t="str">
        <f t="shared" si="21"/>
        <v/>
      </c>
      <c r="AK29" s="1">
        <f t="shared" si="45"/>
        <v>8</v>
      </c>
      <c r="AL29" s="1">
        <f t="shared" si="46"/>
        <v>2</v>
      </c>
      <c r="AM29" s="1">
        <f t="shared" si="5"/>
        <v>9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2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BL</v>
      </c>
      <c r="BJ29" s="1" t="str">
        <f t="shared" si="51"/>
        <v>F2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0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>W</v>
      </c>
      <c r="H30" s="103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5" t="str">
        <f t="shared" si="43"/>
        <v>W</v>
      </c>
      <c r="S30" s="95">
        <f t="shared" si="13"/>
        <v>1</v>
      </c>
      <c r="T30" s="106" t="str">
        <f t="shared" si="44"/>
        <v/>
      </c>
      <c r="U30" s="95">
        <f>IF(M30="","",IF(B30="NB",U29,IF(T30="",SUM($T$5:$T30)+S30,SUM($T$5:$T30))))</f>
        <v>19</v>
      </c>
      <c r="V30" s="107" t="str">
        <f t="shared" si="0"/>
        <v/>
      </c>
      <c r="W30" s="82">
        <f t="shared" si="14"/>
        <v>1</v>
      </c>
      <c r="X30" s="84" t="str">
        <f t="shared" si="15"/>
        <v>W</v>
      </c>
      <c r="Y30" s="9" t="str">
        <f t="shared" si="6"/>
        <v>B</v>
      </c>
      <c r="Z30" s="4" t="str">
        <f t="shared" si="7"/>
        <v>C</v>
      </c>
      <c r="AA30" s="4" t="str">
        <f t="shared" si="8"/>
        <v>M1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/>
      </c>
      <c r="AH30" s="1" t="str">
        <f t="shared" si="19"/>
        <v>B</v>
      </c>
      <c r="AI30" s="1" t="str">
        <f t="shared" si="20"/>
        <v>B</v>
      </c>
      <c r="AJ30" s="1" t="str">
        <f t="shared" si="21"/>
        <v/>
      </c>
      <c r="AK30" s="1">
        <f t="shared" si="45"/>
        <v>2</v>
      </c>
      <c r="AL30" s="1">
        <f t="shared" si="46"/>
        <v>1</v>
      </c>
      <c r="AM30" s="1">
        <f t="shared" si="5"/>
        <v>9</v>
      </c>
      <c r="AN30" s="1">
        <f t="shared" si="22"/>
        <v>0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N</v>
      </c>
      <c r="AS30" s="1">
        <f t="shared" si="26"/>
        <v>1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B</v>
      </c>
      <c r="BI30" s="1" t="str">
        <f t="shared" si="34"/>
        <v>F2L</v>
      </c>
      <c r="BJ30" s="1" t="str">
        <f t="shared" si="51"/>
        <v>B</v>
      </c>
      <c r="BK30" s="1" t="str">
        <f t="shared" si="35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P6</v>
      </c>
      <c r="C31" s="101" t="str">
        <f t="shared" si="1"/>
        <v/>
      </c>
      <c r="D31" s="96" t="str">
        <f t="shared" si="36"/>
        <v>L4</v>
      </c>
      <c r="E31" s="97" t="str">
        <f t="shared" si="37"/>
        <v/>
      </c>
      <c r="F31" s="8" t="str">
        <f t="shared" si="12"/>
        <v>L</v>
      </c>
      <c r="H31" s="104" t="str">
        <f t="shared" si="2"/>
        <v/>
      </c>
      <c r="I31" s="96" t="str">
        <f t="shared" si="38"/>
        <v/>
      </c>
      <c r="J31" s="97" t="str">
        <f t="shared" si="39"/>
        <v>F2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L4</v>
      </c>
      <c r="Q31" s="97" t="str">
        <f t="shared" si="42"/>
        <v/>
      </c>
      <c r="R31" s="4" t="str">
        <f t="shared" si="43"/>
        <v>L</v>
      </c>
      <c r="S31" s="4">
        <f t="shared" si="13"/>
        <v>-5</v>
      </c>
      <c r="T31" s="130" t="str">
        <f t="shared" si="44"/>
        <v/>
      </c>
      <c r="U31" s="4">
        <f>IF(M31="","",IF(B31="NB",U30,IF(T31="",SUM($T$5:$T31)+S31,SUM($T$5:$T31))))</f>
        <v>13</v>
      </c>
      <c r="V31" s="108" t="str">
        <f t="shared" si="0"/>
        <v/>
      </c>
      <c r="W31" s="82">
        <f t="shared" si="14"/>
        <v>-6</v>
      </c>
      <c r="X31" s="84" t="str">
        <f t="shared" si="15"/>
        <v>L</v>
      </c>
      <c r="Y31" s="9" t="str">
        <f t="shared" si="6"/>
        <v>B</v>
      </c>
      <c r="Z31" s="4" t="str">
        <f t="shared" si="7"/>
        <v>C</v>
      </c>
      <c r="AA31" s="4" t="str">
        <f t="shared" si="8"/>
        <v>M1</v>
      </c>
      <c r="AB31" s="4" t="str">
        <f t="shared" si="4"/>
        <v>WW</v>
      </c>
      <c r="AC31" s="4" t="str">
        <f t="shared" si="9"/>
        <v>LL</v>
      </c>
      <c r="AD31" s="4" t="str">
        <f t="shared" si="10"/>
        <v>WW</v>
      </c>
      <c r="AE31" s="1" t="str">
        <f t="shared" si="16"/>
        <v>L4</v>
      </c>
      <c r="AF31" s="1" t="str">
        <f t="shared" si="17"/>
        <v/>
      </c>
      <c r="AG31" s="1" t="str">
        <f t="shared" si="18"/>
        <v/>
      </c>
      <c r="AH31" s="1" t="str">
        <f t="shared" si="19"/>
        <v>F2</v>
      </c>
      <c r="AI31" s="1" t="str">
        <f t="shared" si="20"/>
        <v>L4</v>
      </c>
      <c r="AJ31" s="1" t="str">
        <f t="shared" si="21"/>
        <v/>
      </c>
      <c r="AK31" s="1">
        <f t="shared" si="45"/>
        <v>8</v>
      </c>
      <c r="AL31" s="1">
        <f t="shared" si="46"/>
        <v>2</v>
      </c>
      <c r="AM31" s="1">
        <f t="shared" si="5"/>
        <v>8</v>
      </c>
      <c r="AN31" s="1">
        <f t="shared" si="22"/>
        <v>-1</v>
      </c>
      <c r="AO31" s="1" t="str">
        <f t="shared" si="56"/>
        <v>C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2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L4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BW</v>
      </c>
      <c r="BH31" s="1" t="str">
        <f t="shared" si="50"/>
        <v>L4</v>
      </c>
      <c r="BI31" s="1" t="str">
        <f t="shared" si="34"/>
        <v>BL</v>
      </c>
      <c r="BJ31" s="1" t="str">
        <f t="shared" si="51"/>
        <v>F2</v>
      </c>
      <c r="BK31" s="1" t="str">
        <f t="shared" si="35"/>
        <v>BW</v>
      </c>
      <c r="BL31" s="1" t="str">
        <f t="shared" si="52"/>
        <v>L4</v>
      </c>
      <c r="BM31" s="1" t="str">
        <f t="shared" si="53"/>
        <v>4</v>
      </c>
      <c r="BN31" s="1" t="str">
        <f t="shared" si="54"/>
        <v>2</v>
      </c>
      <c r="BO31" s="1" t="str">
        <f t="shared" si="55"/>
        <v>4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P1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>B</v>
      </c>
      <c r="J32" s="97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>F2</v>
      </c>
      <c r="Q32" s="97" t="str">
        <f t="shared" si="42"/>
        <v/>
      </c>
      <c r="R32" s="4" t="str">
        <f t="shared" si="43"/>
        <v>L</v>
      </c>
      <c r="S32" s="4">
        <f t="shared" si="13"/>
        <v>-6</v>
      </c>
      <c r="T32" s="130" t="str">
        <f t="shared" si="44"/>
        <v/>
      </c>
      <c r="U32" s="4">
        <f>IF(M32="","",IF(B32="NB",U31,IF(T32="",SUM($T$5:$T32)+S32,SUM($T$5:$T32))))</f>
        <v>12</v>
      </c>
      <c r="V32" s="108" t="str">
        <f t="shared" si="0"/>
        <v/>
      </c>
      <c r="W32" s="82">
        <f t="shared" si="14"/>
        <v>-1</v>
      </c>
      <c r="X32" s="84" t="str">
        <f t="shared" si="15"/>
        <v>L</v>
      </c>
      <c r="Y32" s="9" t="str">
        <f t="shared" si="6"/>
        <v>B</v>
      </c>
      <c r="Z32" s="4" t="str">
        <f t="shared" si="7"/>
        <v>C</v>
      </c>
      <c r="AA32" s="4" t="str">
        <f t="shared" si="8"/>
        <v>M1</v>
      </c>
      <c r="AB32" s="4" t="str">
        <f t="shared" si="4"/>
        <v>WL</v>
      </c>
      <c r="AC32" s="4" t="str">
        <f t="shared" si="9"/>
        <v>LW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B</v>
      </c>
      <c r="AH32" s="1" t="str">
        <f t="shared" si="19"/>
        <v/>
      </c>
      <c r="AI32" s="1" t="str">
        <f t="shared" si="20"/>
        <v>F2</v>
      </c>
      <c r="AJ32" s="1" t="str">
        <f t="shared" si="21"/>
        <v/>
      </c>
      <c r="AK32" s="1">
        <f t="shared" si="45"/>
        <v>3</v>
      </c>
      <c r="AL32" s="1">
        <f t="shared" si="46"/>
        <v>2</v>
      </c>
      <c r="AM32" s="1">
        <f t="shared" si="5"/>
        <v>5</v>
      </c>
      <c r="AN32" s="1">
        <f t="shared" si="22"/>
        <v>-3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3</v>
      </c>
      <c r="AT32" s="15" t="str">
        <f t="shared" si="47"/>
        <v>Y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F2</v>
      </c>
      <c r="AY32" s="1" t="str">
        <f t="shared" si="31"/>
        <v/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L4L</v>
      </c>
      <c r="BH32" s="1" t="str">
        <f t="shared" si="50"/>
        <v>F2</v>
      </c>
      <c r="BI32" s="1" t="str">
        <f t="shared" si="34"/>
        <v>F2W</v>
      </c>
      <c r="BJ32" s="1" t="str">
        <f t="shared" si="51"/>
        <v>B</v>
      </c>
      <c r="BK32" s="1" t="str">
        <f t="shared" si="35"/>
        <v>L4L</v>
      </c>
      <c r="BL32" s="1" t="str">
        <f t="shared" si="52"/>
        <v>F2</v>
      </c>
      <c r="BM32" s="1" t="str">
        <f t="shared" si="53"/>
        <v>2</v>
      </c>
      <c r="BN32" s="1">
        <f t="shared" si="54"/>
        <v>1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B2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/>
      </c>
      <c r="I33" s="96" t="str">
        <f t="shared" si="38"/>
        <v>F2</v>
      </c>
      <c r="J33" s="97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41"/>
        <v/>
      </c>
      <c r="Q33" s="97" t="str">
        <f t="shared" si="42"/>
        <v>F3</v>
      </c>
      <c r="R33" s="4" t="str">
        <f t="shared" si="43"/>
        <v>L</v>
      </c>
      <c r="S33" s="4">
        <f t="shared" si="13"/>
        <v>-8</v>
      </c>
      <c r="T33" s="130" t="str">
        <f t="shared" si="44"/>
        <v/>
      </c>
      <c r="U33" s="4">
        <f>IF(M33="","",IF(B33="NB",U32,IF(T33="",SUM($T$5:$T33)+S33,SUM($T$5:$T33))))</f>
        <v>10</v>
      </c>
      <c r="V33" s="108" t="str">
        <f t="shared" si="0"/>
        <v/>
      </c>
      <c r="W33" s="82">
        <f t="shared" si="14"/>
        <v>-2</v>
      </c>
      <c r="X33" s="84" t="str">
        <f t="shared" si="15"/>
        <v>L</v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>LW</v>
      </c>
      <c r="AC33" s="4" t="str">
        <f t="shared" si="9"/>
        <v>WL</v>
      </c>
      <c r="AD33" s="4" t="str">
        <f t="shared" si="10"/>
        <v>LL</v>
      </c>
      <c r="AE33" s="1" t="str">
        <f t="shared" si="16"/>
        <v/>
      </c>
      <c r="AF33" s="1" t="str">
        <f t="shared" si="17"/>
        <v>B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F3</v>
      </c>
      <c r="AK33" s="1">
        <f t="shared" si="45"/>
        <v>2</v>
      </c>
      <c r="AL33" s="1">
        <f t="shared" si="46"/>
        <v>4</v>
      </c>
      <c r="AM33" s="1">
        <f t="shared" si="5"/>
        <v>-1</v>
      </c>
      <c r="AN33" s="1">
        <f t="shared" si="22"/>
        <v>-6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4</v>
      </c>
      <c r="AT33" s="15" t="str">
        <f t="shared" si="47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F3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BL</v>
      </c>
      <c r="BJ33" s="1" t="str">
        <f t="shared" si="51"/>
        <v>F2</v>
      </c>
      <c r="BK33" s="1" t="str">
        <f t="shared" si="35"/>
        <v>F2L</v>
      </c>
      <c r="BL33" s="1" t="str">
        <f t="shared" si="52"/>
        <v>F3</v>
      </c>
      <c r="BM33" s="1">
        <f t="shared" si="53"/>
        <v>1</v>
      </c>
      <c r="BN33" s="1" t="str">
        <f t="shared" si="54"/>
        <v>2</v>
      </c>
      <c r="BO33" s="1" t="str">
        <f t="shared" si="55"/>
        <v>3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B1</v>
      </c>
      <c r="C34" s="102" t="str">
        <f t="shared" si="1"/>
        <v/>
      </c>
      <c r="D34" s="98" t="str">
        <f t="shared" si="36"/>
        <v>F2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/>
      </c>
      <c r="J34" s="99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/>
      </c>
      <c r="Q34" s="99" t="str">
        <f t="shared" si="42"/>
        <v>XF2</v>
      </c>
      <c r="R34" s="5" t="str">
        <f t="shared" si="43"/>
        <v>L</v>
      </c>
      <c r="S34" s="5">
        <f t="shared" si="13"/>
        <v>-9</v>
      </c>
      <c r="T34" s="131" t="str">
        <f t="shared" si="44"/>
        <v/>
      </c>
      <c r="U34" s="5">
        <f>IF(M34="","",IF(B34="NB",U33,IF(T34="",SUM($T$5:$T34)+S34,SUM($T$5:$T34))))</f>
        <v>9</v>
      </c>
      <c r="V34" s="109" t="str">
        <f t="shared" si="0"/>
        <v/>
      </c>
      <c r="W34" s="82">
        <f t="shared" si="14"/>
        <v>-1</v>
      </c>
      <c r="X34" s="84" t="str">
        <f t="shared" si="15"/>
        <v>L</v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>WL</v>
      </c>
      <c r="AC34" s="4" t="str">
        <f t="shared" si="9"/>
        <v>LW</v>
      </c>
      <c r="AD34" s="4" t="str">
        <f t="shared" si="10"/>
        <v>LL</v>
      </c>
      <c r="AE34" s="1" t="str">
        <f t="shared" si="16"/>
        <v>F2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/>
      </c>
      <c r="AJ34" s="1" t="str">
        <f t="shared" si="21"/>
        <v>XF2</v>
      </c>
      <c r="AK34" s="1">
        <f t="shared" si="45"/>
        <v>2</v>
      </c>
      <c r="AL34" s="1">
        <f t="shared" si="46"/>
        <v>3</v>
      </c>
      <c r="AM34" s="1">
        <f t="shared" si="5"/>
        <v>-7</v>
      </c>
      <c r="AN34" s="1">
        <f t="shared" si="22"/>
        <v>-6</v>
      </c>
      <c r="AO34" s="1" t="str">
        <f t="shared" si="56"/>
        <v>C</v>
      </c>
      <c r="AP34" s="1" t="str">
        <f t="shared" si="23"/>
        <v>Y</v>
      </c>
      <c r="AQ34" s="1" t="str">
        <f t="shared" si="24"/>
        <v>N</v>
      </c>
      <c r="AR34" s="1" t="str">
        <f t="shared" si="25"/>
        <v>N</v>
      </c>
      <c r="AS34" s="1">
        <f t="shared" si="26"/>
        <v>5</v>
      </c>
      <c r="AT34" s="15" t="str">
        <f t="shared" si="47"/>
        <v>Y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/>
      </c>
      <c r="AY34" s="1" t="str">
        <f t="shared" si="31"/>
        <v>XF2</v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F2</v>
      </c>
      <c r="BI34" s="1" t="str">
        <f t="shared" si="34"/>
        <v>F2W</v>
      </c>
      <c r="BJ34" s="1" t="str">
        <f t="shared" si="51"/>
        <v>B</v>
      </c>
      <c r="BK34" s="1" t="str">
        <f t="shared" si="35"/>
        <v>F3L</v>
      </c>
      <c r="BL34" s="1" t="str">
        <f t="shared" si="52"/>
        <v>XF2</v>
      </c>
      <c r="BM34" s="1" t="str">
        <f t="shared" si="53"/>
        <v>2</v>
      </c>
      <c r="BN34" s="1">
        <f t="shared" si="54"/>
        <v>1</v>
      </c>
      <c r="BO34" s="1" t="str">
        <f t="shared" si="55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NB</v>
      </c>
      <c r="C35" s="100" t="str">
        <f t="shared" si="1"/>
        <v/>
      </c>
      <c r="D35" s="13" t="str">
        <f t="shared" si="36"/>
        <v>B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XB</v>
      </c>
      <c r="Q35" s="45" t="str">
        <f t="shared" si="42"/>
        <v/>
      </c>
      <c r="R35" s="95" t="str">
        <f t="shared" si="43"/>
        <v/>
      </c>
      <c r="S35" s="95" t="str">
        <f t="shared" si="13"/>
        <v/>
      </c>
      <c r="T35" s="106" t="str">
        <f t="shared" si="44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>LW</v>
      </c>
      <c r="AC35" s="4" t="str">
        <f t="shared" si="9"/>
        <v>WL</v>
      </c>
      <c r="AD35" s="4" t="str">
        <f t="shared" si="10"/>
        <v>LL</v>
      </c>
      <c r="AE35" s="1" t="str">
        <f t="shared" si="16"/>
        <v>B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XB</v>
      </c>
      <c r="AJ35" s="1" t="str">
        <f t="shared" si="21"/>
        <v/>
      </c>
      <c r="AK35" s="1">
        <f t="shared" si="45"/>
        <v>2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6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XB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F2W</v>
      </c>
      <c r="BH35" s="1" t="str">
        <f t="shared" si="50"/>
        <v>B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XF2L</v>
      </c>
      <c r="BL35" s="1" t="str">
        <f t="shared" si="52"/>
        <v>XB</v>
      </c>
      <c r="BM35" s="1">
        <f t="shared" si="53"/>
        <v>1</v>
      </c>
      <c r="BN35" s="1" t="str">
        <f t="shared" si="54"/>
        <v>2</v>
      </c>
      <c r="BO35" s="1">
        <f t="shared" si="55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13"/>
        <v/>
      </c>
      <c r="T36" s="130" t="str">
        <f t="shared" si="44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M1</v>
      </c>
      <c r="AB36" s="4" t="str">
        <f t="shared" si="4"/>
        <v>W</v>
      </c>
      <c r="AC36" s="4" t="str">
        <f t="shared" si="9"/>
        <v>L</v>
      </c>
      <c r="AD36" s="4" t="str">
        <f t="shared" si="10"/>
        <v>L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B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XB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13"/>
        <v/>
      </c>
      <c r="T37" s="130" t="str">
        <f t="shared" si="44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13"/>
        <v/>
      </c>
      <c r="T38" s="130" t="str">
        <f t="shared" si="44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13"/>
        <v/>
      </c>
      <c r="T39" s="131" t="str">
        <f t="shared" si="44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13"/>
        <v/>
      </c>
      <c r="T40" s="106" t="str">
        <f t="shared" si="44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13"/>
        <v/>
      </c>
      <c r="T41" s="130" t="str">
        <f t="shared" si="44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si="12"/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30" t="str">
        <f t="shared" si="44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ref="W42:W73" si="61">IF(M42="","",IF(K42="W",0+BN42,0-BN42)+IF(F42="W",0+BM42,0-BM42))+IF(R42="W",0+BO42,0-BO42)</f>
        <v>#VALUE!</v>
      </c>
      <c r="X42" s="84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IF(M41="","",IF(Y42="B",IF(M41="P",BH42,""),IF(M40="B",BH42,"")))</f>
        <v/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IF(M41="","",IF(M40="P",BL42,""))</f>
        <v/>
      </c>
      <c r="AY42" s="1" t="str">
        <f t="shared" ref="AY42:AY73" si="74">IF(M41="","",IF(M40="B",BL42,""))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12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60"/>
        <v/>
      </c>
      <c r="T43" s="130" t="str">
        <f t="shared" si="44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61"/>
        <v>#VALUE!</v>
      </c>
      <c r="X43" s="84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12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60"/>
        <v/>
      </c>
      <c r="T44" s="131" t="str">
        <f t="shared" si="44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61"/>
        <v>#VALUE!</v>
      </c>
      <c r="X44" s="84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60"/>
        <v/>
      </c>
      <c r="T45" s="106" t="str">
        <f t="shared" si="44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61"/>
        <v>#VALUE!</v>
      </c>
      <c r="X45" s="84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12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60"/>
        <v/>
      </c>
      <c r="T46" s="130" t="str">
        <f t="shared" si="44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61"/>
        <v>#VALUE!</v>
      </c>
      <c r="X46" s="84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12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60"/>
        <v/>
      </c>
      <c r="T47" s="130" t="str">
        <f t="shared" si="44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61"/>
        <v>#VALUE!</v>
      </c>
      <c r="X47" s="84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12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60"/>
        <v/>
      </c>
      <c r="T48" s="130" t="str">
        <f t="shared" si="44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61"/>
        <v>#VALUE!</v>
      </c>
      <c r="X48" s="84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12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60"/>
        <v/>
      </c>
      <c r="T49" s="131" t="str">
        <f t="shared" si="44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61"/>
        <v>#VALUE!</v>
      </c>
      <c r="X49" s="84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60"/>
        <v/>
      </c>
      <c r="T50" s="106" t="str">
        <f t="shared" si="44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61"/>
        <v>#VALUE!</v>
      </c>
      <c r="X50" s="84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12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60"/>
        <v/>
      </c>
      <c r="T51" s="130" t="str">
        <f t="shared" si="44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61"/>
        <v>#VALUE!</v>
      </c>
      <c r="X51" s="84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12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60"/>
        <v/>
      </c>
      <c r="T52" s="130" t="str">
        <f t="shared" si="44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61"/>
        <v>#VALUE!</v>
      </c>
      <c r="X52" s="84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12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60"/>
        <v/>
      </c>
      <c r="T53" s="130" t="str">
        <f t="shared" si="44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61"/>
        <v>#VALUE!</v>
      </c>
      <c r="X53" s="84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12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60"/>
        <v/>
      </c>
      <c r="T54" s="131" t="str">
        <f t="shared" si="44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61"/>
        <v>#VALUE!</v>
      </c>
      <c r="X54" s="84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60"/>
        <v/>
      </c>
      <c r="T55" s="106" t="str">
        <f t="shared" si="44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61"/>
        <v>#VALUE!</v>
      </c>
      <c r="X55" s="84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12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60"/>
        <v/>
      </c>
      <c r="T56" s="130" t="str">
        <f t="shared" si="44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61"/>
        <v>#VALUE!</v>
      </c>
      <c r="X56" s="84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12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60"/>
        <v/>
      </c>
      <c r="T57" s="130" t="str">
        <f t="shared" si="44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61"/>
        <v>#VALUE!</v>
      </c>
      <c r="X57" s="84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12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60"/>
        <v/>
      </c>
      <c r="T58" s="130" t="str">
        <f t="shared" si="44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61"/>
        <v>#VALUE!</v>
      </c>
      <c r="X58" s="84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12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60"/>
        <v/>
      </c>
      <c r="T59" s="131" t="str">
        <f t="shared" si="44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61"/>
        <v>#VALUE!</v>
      </c>
      <c r="X59" s="84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60"/>
        <v/>
      </c>
      <c r="T60" s="106" t="str">
        <f t="shared" si="44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61"/>
        <v>#VALUE!</v>
      </c>
      <c r="X60" s="84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12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60"/>
        <v/>
      </c>
      <c r="T61" s="130" t="str">
        <f t="shared" si="44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12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60"/>
        <v/>
      </c>
      <c r="T62" s="130" t="str">
        <f t="shared" si="44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12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60"/>
        <v/>
      </c>
      <c r="T63" s="130" t="str">
        <f t="shared" si="44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12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60"/>
        <v/>
      </c>
      <c r="T64" s="131" t="str">
        <f t="shared" si="44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60"/>
        <v/>
      </c>
      <c r="T65" s="106" t="str">
        <f t="shared" si="44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12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60"/>
        <v/>
      </c>
      <c r="T66" s="130" t="str">
        <f t="shared" si="44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12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60"/>
        <v/>
      </c>
      <c r="T67" s="130" t="str">
        <f t="shared" si="44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12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60"/>
        <v/>
      </c>
      <c r="T68" s="130" t="str">
        <f t="shared" si="44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12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60"/>
        <v/>
      </c>
      <c r="T69" s="131" t="str">
        <f t="shared" si="44"/>
        <v/>
      </c>
      <c r="U69" s="5" t="str">
        <f>IF(M69="","",IF(B69="NB",U68,IF(T69="",SUM($T$5:$T69)+S69,SUM($T$5:$T69))))</f>
        <v/>
      </c>
      <c r="V69" s="109" t="str">
        <f t="shared" ref="V69:V109" si="82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60"/>
        <v/>
      </c>
      <c r="T70" s="106" t="str">
        <f t="shared" si="44"/>
        <v/>
      </c>
      <c r="U70" s="95" t="str">
        <f>IF(M70="","",IF(B70="NB",U69,IF(T70="",SUM($T$5:$T70)+S70,SUM($T$5:$T70))))</f>
        <v/>
      </c>
      <c r="V70" s="107" t="str">
        <f t="shared" si="82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3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12"/>
        <v/>
      </c>
      <c r="H71" s="104" t="str">
        <f t="shared" ref="H71:H109" si="84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60"/>
        <v/>
      </c>
      <c r="T71" s="130" t="str">
        <f t="shared" si="44"/>
        <v/>
      </c>
      <c r="U71" s="4" t="str">
        <f>IF(M71="","",IF(B71="NB",U70,IF(T71="",SUM($T$5:$T71)+S71,SUM($T$5:$T71))))</f>
        <v/>
      </c>
      <c r="V71" s="108" t="str">
        <f t="shared" si="82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M1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3"/>
        <v/>
      </c>
      <c r="D72" s="96" t="str">
        <f t="shared" si="36"/>
        <v/>
      </c>
      <c r="E72" s="97" t="str">
        <f t="shared" si="37"/>
        <v/>
      </c>
      <c r="F72" s="8" t="str">
        <f t="shared" si="12"/>
        <v/>
      </c>
      <c r="H72" s="104" t="str">
        <f t="shared" si="84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60"/>
        <v/>
      </c>
      <c r="T72" s="130" t="str">
        <f t="shared" si="44"/>
        <v/>
      </c>
      <c r="U72" s="4" t="str">
        <f>IF(M72="","",IF(B72="NB",U71,IF(T72="",SUM($T$5:$T72)+S72,SUM($T$5:$T72))))</f>
        <v/>
      </c>
      <c r="V72" s="108" t="str">
        <f t="shared" si="82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88">IF(AND(AB72="LL",Y70=Y71),IF(Y71="B","T","B"),Y71)</f>
        <v>B</v>
      </c>
      <c r="Z72" s="4" t="str">
        <f t="shared" ref="Z72:Z109" si="89">IF(AND(AC72="LL",Z70=Z71),IF(Z71="T","C","T"),Z71)</f>
        <v>C</v>
      </c>
      <c r="AA72" s="4" t="str">
        <f t="shared" ref="AA72:AA109" si="90">IF(AND(AD72="LL",AA70=AA71),IF(AA71="M1","M1","M1"),AA71)</f>
        <v>M1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3"/>
        <v/>
      </c>
      <c r="D73" s="96" t="str">
        <f t="shared" si="36"/>
        <v/>
      </c>
      <c r="E73" s="97" t="str">
        <f t="shared" si="37"/>
        <v/>
      </c>
      <c r="F73" s="8" t="str">
        <f t="shared" si="12"/>
        <v/>
      </c>
      <c r="H73" s="104" t="str">
        <f t="shared" si="84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60"/>
        <v/>
      </c>
      <c r="T73" s="130" t="str">
        <f t="shared" si="44"/>
        <v/>
      </c>
      <c r="U73" s="4" t="str">
        <f>IF(M73="","",IF(B73="NB",U72,IF(T73="",SUM($T$5:$T73)+S73,SUM($T$5:$T73))))</f>
        <v/>
      </c>
      <c r="V73" s="108" t="str">
        <f t="shared" si="82"/>
        <v/>
      </c>
      <c r="W73" s="82" t="e">
        <f t="shared" si="61"/>
        <v>#VALUE!</v>
      </c>
      <c r="X73" s="84" t="str">
        <f t="shared" si="15"/>
        <v/>
      </c>
      <c r="Y73" s="9" t="str">
        <f t="shared" si="88"/>
        <v>B</v>
      </c>
      <c r="Z73" s="4" t="str">
        <f t="shared" si="89"/>
        <v>C</v>
      </c>
      <c r="AA73" s="4" t="str">
        <f t="shared" si="90"/>
        <v>M1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3">IF(M73="","",IF(AK74=AL74,"NB",IF(AK74&gt;AL74,"P"&amp;(AK74-AL74),"B"&amp;(AL74-AK74))))</f>
        <v/>
      </c>
      <c r="C74" s="102" t="str">
        <f t="shared" si="83"/>
        <v/>
      </c>
      <c r="D74" s="98" t="str">
        <f t="shared" si="36"/>
        <v/>
      </c>
      <c r="E74" s="99" t="str">
        <f t="shared" si="37"/>
        <v/>
      </c>
      <c r="F74" s="10" t="str">
        <f t="shared" ref="F74:F109" si="94">IF(M74="","",IF(M74="P",IF(D74="","L","W"),IF(E74="","L","W")))</f>
        <v/>
      </c>
      <c r="H74" s="105" t="str">
        <f t="shared" si="84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85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31" t="str">
        <f t="shared" si="44"/>
        <v/>
      </c>
      <c r="U74" s="5" t="str">
        <f>IF(M74="","",IF(B74="NB",U73,IF(T74="",SUM($T$5:$T74)+S74,SUM($T$5:$T74))))</f>
        <v/>
      </c>
      <c r="V74" s="109" t="str">
        <f t="shared" si="82"/>
        <v/>
      </c>
      <c r="W74" s="82" t="e">
        <f t="shared" ref="W74:W109" si="96">IF(M74="","",IF(K74="W",0+BN74,0-BN74)+IF(F74="W",0+BM74,0-BM74))+IF(R74="W",0+BO74,0-BO74)</f>
        <v>#VALUE!</v>
      </c>
      <c r="X74" s="84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C</v>
      </c>
      <c r="AA74" s="4" t="str">
        <f t="shared" si="90"/>
        <v>M1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IF(M73="","",IF(Y74="B",IF(M73="P",BH74,""),IF(M72="B",BH74,"")))</f>
        <v/>
      </c>
      <c r="AF74" s="1" t="str">
        <f t="shared" ref="AF74:AF105" si="99">IF(M73="","",IF(Y74="B",IF(M73="B",BH74,""),IF(M72="P",BH74,"")))</f>
        <v/>
      </c>
      <c r="AG74" s="1" t="str">
        <f t="shared" ref="AG74:AG105" si="100">IF(M73="","",IF(Z74="C",IF(M73="B",BJ74,""),IF(M72="B",BJ74,"")))</f>
        <v/>
      </c>
      <c r="AH74" s="1" t="str">
        <f t="shared" ref="AH74:AH105" si="101">IF(M73="","",IF(Z74="C",IF(M73="P",BJ74,""),IF(M72="P",BJ74,"")))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5" si="112">IF(M73="","",IF(M72="P",BL74,""))</f>
        <v/>
      </c>
      <c r="AY74" s="1" t="str">
        <f t="shared" ref="AY74:AY105" si="113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3"/>
        <v/>
      </c>
      <c r="C75" s="100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3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5" t="str">
        <f t="shared" ref="R75:R109" si="124">IF(M75="","",IF(M75="P",IF(P75="","L","W"),IF(Q75="","L","W")))</f>
        <v/>
      </c>
      <c r="S75" s="95" t="str">
        <f t="shared" si="95"/>
        <v/>
      </c>
      <c r="T75" s="106" t="str">
        <f t="shared" ref="T75:T109" si="125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2"/>
        <v/>
      </c>
      <c r="W75" s="82" t="e">
        <f t="shared" si="96"/>
        <v>#VALUE!</v>
      </c>
      <c r="X75" s="84" t="str">
        <f t="shared" si="97"/>
        <v/>
      </c>
      <c r="Y75" s="9" t="str">
        <f t="shared" si="88"/>
        <v>B</v>
      </c>
      <c r="Z75" s="4" t="str">
        <f t="shared" si="89"/>
        <v>C</v>
      </c>
      <c r="AA75" s="4" t="str">
        <f t="shared" si="90"/>
        <v>M1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3"/>
        <v/>
      </c>
      <c r="C76" s="101" t="str">
        <f t="shared" si="83"/>
        <v/>
      </c>
      <c r="D76" s="96" t="str">
        <f t="shared" si="117"/>
        <v/>
      </c>
      <c r="E76" s="97" t="str">
        <f t="shared" si="118"/>
        <v/>
      </c>
      <c r="F76" s="8" t="str">
        <f t="shared" si="94"/>
        <v/>
      </c>
      <c r="H76" s="104" t="str">
        <f t="shared" si="84"/>
        <v/>
      </c>
      <c r="I76" s="96" t="str">
        <f t="shared" si="119"/>
        <v/>
      </c>
      <c r="J76" s="97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6" t="str">
        <f t="shared" si="122"/>
        <v/>
      </c>
      <c r="Q76" s="97" t="str">
        <f t="shared" si="123"/>
        <v/>
      </c>
      <c r="R76" s="4" t="str">
        <f t="shared" si="124"/>
        <v/>
      </c>
      <c r="S76" s="4" t="str">
        <f t="shared" si="95"/>
        <v/>
      </c>
      <c r="T76" s="130" t="str">
        <f t="shared" si="125"/>
        <v/>
      </c>
      <c r="U76" s="4" t="str">
        <f>IF(M76="","",IF(B76="NB",U75,IF(T76="",SUM($T$5:$T76)+S76,SUM($T$5:$T76))))</f>
        <v/>
      </c>
      <c r="V76" s="108" t="str">
        <f t="shared" si="82"/>
        <v/>
      </c>
      <c r="W76" s="82" t="e">
        <f t="shared" si="96"/>
        <v>#VALUE!</v>
      </c>
      <c r="X76" s="84" t="str">
        <f t="shared" si="97"/>
        <v/>
      </c>
      <c r="Y76" s="9" t="str">
        <f t="shared" si="88"/>
        <v>B</v>
      </c>
      <c r="Z76" s="4" t="str">
        <f t="shared" si="89"/>
        <v>C</v>
      </c>
      <c r="AA76" s="4" t="str">
        <f t="shared" si="90"/>
        <v>M1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3"/>
        <v/>
      </c>
      <c r="C77" s="101" t="str">
        <f t="shared" si="83"/>
        <v/>
      </c>
      <c r="D77" s="96" t="str">
        <f t="shared" si="117"/>
        <v/>
      </c>
      <c r="E77" s="97" t="str">
        <f t="shared" si="118"/>
        <v/>
      </c>
      <c r="F77" s="8" t="str">
        <f t="shared" si="94"/>
        <v/>
      </c>
      <c r="H77" s="104" t="str">
        <f t="shared" si="84"/>
        <v/>
      </c>
      <c r="I77" s="96" t="str">
        <f t="shared" si="119"/>
        <v/>
      </c>
      <c r="J77" s="97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6" t="str">
        <f t="shared" si="122"/>
        <v/>
      </c>
      <c r="Q77" s="97" t="str">
        <f t="shared" si="123"/>
        <v/>
      </c>
      <c r="R77" s="4" t="str">
        <f t="shared" si="124"/>
        <v/>
      </c>
      <c r="S77" s="4" t="str">
        <f t="shared" si="95"/>
        <v/>
      </c>
      <c r="T77" s="130" t="str">
        <f t="shared" si="125"/>
        <v/>
      </c>
      <c r="U77" s="4" t="str">
        <f>IF(M77="","",IF(B77="NB",U76,IF(T77="",SUM($T$5:$T77)+S77,SUM($T$5:$T77))))</f>
        <v/>
      </c>
      <c r="V77" s="108" t="str">
        <f t="shared" si="82"/>
        <v/>
      </c>
      <c r="W77" s="82" t="e">
        <f t="shared" si="96"/>
        <v>#VALUE!</v>
      </c>
      <c r="X77" s="84" t="str">
        <f t="shared" si="97"/>
        <v/>
      </c>
      <c r="Y77" s="9" t="str">
        <f t="shared" si="88"/>
        <v>B</v>
      </c>
      <c r="Z77" s="4" t="str">
        <f t="shared" si="89"/>
        <v>C</v>
      </c>
      <c r="AA77" s="4" t="str">
        <f t="shared" si="90"/>
        <v>M1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3"/>
        <v/>
      </c>
      <c r="C78" s="101" t="str">
        <f t="shared" si="83"/>
        <v/>
      </c>
      <c r="D78" s="96" t="str">
        <f t="shared" si="117"/>
        <v/>
      </c>
      <c r="E78" s="97" t="str">
        <f t="shared" si="118"/>
        <v/>
      </c>
      <c r="F78" s="8" t="str">
        <f t="shared" si="94"/>
        <v/>
      </c>
      <c r="H78" s="104" t="str">
        <f t="shared" si="84"/>
        <v/>
      </c>
      <c r="I78" s="96" t="str">
        <f t="shared" si="119"/>
        <v/>
      </c>
      <c r="J78" s="97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6" t="str">
        <f t="shared" si="122"/>
        <v/>
      </c>
      <c r="Q78" s="97" t="str">
        <f t="shared" si="123"/>
        <v/>
      </c>
      <c r="R78" s="4" t="str">
        <f t="shared" si="124"/>
        <v/>
      </c>
      <c r="S78" s="4" t="str">
        <f t="shared" si="95"/>
        <v/>
      </c>
      <c r="T78" s="130" t="str">
        <f t="shared" si="125"/>
        <v/>
      </c>
      <c r="U78" s="4" t="str">
        <f>IF(M78="","",IF(B78="NB",U77,IF(T78="",SUM($T$5:$T78)+S78,SUM($T$5:$T78))))</f>
        <v/>
      </c>
      <c r="V78" s="108" t="str">
        <f t="shared" si="82"/>
        <v/>
      </c>
      <c r="W78" s="82" t="e">
        <f t="shared" si="96"/>
        <v>#VALUE!</v>
      </c>
      <c r="X78" s="84" t="str">
        <f t="shared" si="97"/>
        <v/>
      </c>
      <c r="Y78" s="9" t="str">
        <f t="shared" si="88"/>
        <v>B</v>
      </c>
      <c r="Z78" s="4" t="str">
        <f t="shared" si="89"/>
        <v>C</v>
      </c>
      <c r="AA78" s="4" t="str">
        <f t="shared" si="90"/>
        <v>M1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3"/>
        <v/>
      </c>
      <c r="C79" s="102" t="str">
        <f t="shared" si="83"/>
        <v/>
      </c>
      <c r="D79" s="98" t="str">
        <f t="shared" si="117"/>
        <v/>
      </c>
      <c r="E79" s="99" t="str">
        <f t="shared" si="118"/>
        <v/>
      </c>
      <c r="F79" s="10" t="str">
        <f t="shared" si="94"/>
        <v/>
      </c>
      <c r="H79" s="105" t="str">
        <f t="shared" si="84"/>
        <v/>
      </c>
      <c r="I79" s="98" t="str">
        <f t="shared" si="119"/>
        <v/>
      </c>
      <c r="J79" s="99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5" t="str">
        <f t="shared" si="85"/>
        <v/>
      </c>
      <c r="P79" s="98" t="str">
        <f t="shared" si="122"/>
        <v/>
      </c>
      <c r="Q79" s="99" t="str">
        <f t="shared" si="123"/>
        <v/>
      </c>
      <c r="R79" s="5" t="str">
        <f t="shared" si="124"/>
        <v/>
      </c>
      <c r="S79" s="5" t="str">
        <f t="shared" si="95"/>
        <v/>
      </c>
      <c r="T79" s="131" t="str">
        <f t="shared" si="125"/>
        <v/>
      </c>
      <c r="U79" s="5" t="str">
        <f>IF(M79="","",IF(B79="NB",U78,IF(T79="",SUM($T$5:$T79)+S79,SUM($T$5:$T79))))</f>
        <v/>
      </c>
      <c r="V79" s="109" t="str">
        <f t="shared" si="82"/>
        <v/>
      </c>
      <c r="W79" s="82" t="e">
        <f t="shared" si="96"/>
        <v>#VALUE!</v>
      </c>
      <c r="X79" s="84" t="str">
        <f t="shared" si="97"/>
        <v/>
      </c>
      <c r="Y79" s="9" t="str">
        <f t="shared" si="88"/>
        <v>B</v>
      </c>
      <c r="Z79" s="4" t="str">
        <f t="shared" si="89"/>
        <v>C</v>
      </c>
      <c r="AA79" s="4" t="str">
        <f t="shared" si="90"/>
        <v>M1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3"/>
        <v/>
      </c>
      <c r="C80" s="100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3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5" t="str">
        <f t="shared" si="124"/>
        <v/>
      </c>
      <c r="S80" s="95" t="str">
        <f t="shared" si="95"/>
        <v/>
      </c>
      <c r="T80" s="106" t="str">
        <f t="shared" si="125"/>
        <v/>
      </c>
      <c r="U80" s="95" t="str">
        <f>IF(M80="","",IF(B80="NB",U79,IF(T80="",SUM($T$5:$T80)+S80,SUM($T$5:$T80))))</f>
        <v/>
      </c>
      <c r="V80" s="107" t="str">
        <f t="shared" si="82"/>
        <v/>
      </c>
      <c r="W80" s="82" t="e">
        <f t="shared" si="96"/>
        <v>#VALUE!</v>
      </c>
      <c r="X80" s="84" t="str">
        <f t="shared" si="97"/>
        <v/>
      </c>
      <c r="Y80" s="9" t="str">
        <f t="shared" si="88"/>
        <v>B</v>
      </c>
      <c r="Z80" s="4" t="str">
        <f t="shared" si="89"/>
        <v>C</v>
      </c>
      <c r="AA80" s="4" t="str">
        <f t="shared" si="90"/>
        <v>M1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3"/>
        <v/>
      </c>
      <c r="C81" s="101" t="str">
        <f t="shared" si="83"/>
        <v/>
      </c>
      <c r="D81" s="96" t="str">
        <f t="shared" si="117"/>
        <v/>
      </c>
      <c r="E81" s="97" t="str">
        <f t="shared" si="118"/>
        <v/>
      </c>
      <c r="F81" s="8" t="str">
        <f t="shared" si="94"/>
        <v/>
      </c>
      <c r="H81" s="104" t="str">
        <f t="shared" si="84"/>
        <v/>
      </c>
      <c r="I81" s="96" t="str">
        <f t="shared" si="119"/>
        <v/>
      </c>
      <c r="J81" s="97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6" t="str">
        <f t="shared" si="122"/>
        <v/>
      </c>
      <c r="Q81" s="97" t="str">
        <f t="shared" si="123"/>
        <v/>
      </c>
      <c r="R81" s="4" t="str">
        <f t="shared" si="124"/>
        <v/>
      </c>
      <c r="S81" s="4" t="str">
        <f t="shared" si="95"/>
        <v/>
      </c>
      <c r="T81" s="130" t="str">
        <f t="shared" si="125"/>
        <v/>
      </c>
      <c r="U81" s="4" t="str">
        <f>IF(M81="","",IF(B81="NB",U80,IF(T81="",SUM($T$5:$T81)+S81,SUM($T$5:$T81))))</f>
        <v/>
      </c>
      <c r="V81" s="108" t="str">
        <f t="shared" si="82"/>
        <v/>
      </c>
      <c r="W81" s="82" t="e">
        <f t="shared" si="96"/>
        <v>#VALUE!</v>
      </c>
      <c r="X81" s="84" t="str">
        <f t="shared" si="97"/>
        <v/>
      </c>
      <c r="Y81" s="9" t="str">
        <f t="shared" si="88"/>
        <v>B</v>
      </c>
      <c r="Z81" s="4" t="str">
        <f t="shared" si="89"/>
        <v>C</v>
      </c>
      <c r="AA81" s="4" t="str">
        <f t="shared" si="90"/>
        <v>M1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3"/>
        <v/>
      </c>
      <c r="C82" s="101" t="str">
        <f t="shared" si="83"/>
        <v/>
      </c>
      <c r="D82" s="96" t="str">
        <f t="shared" si="117"/>
        <v/>
      </c>
      <c r="E82" s="97" t="str">
        <f t="shared" si="118"/>
        <v/>
      </c>
      <c r="F82" s="8" t="str">
        <f t="shared" si="94"/>
        <v/>
      </c>
      <c r="H82" s="104" t="str">
        <f t="shared" si="84"/>
        <v/>
      </c>
      <c r="I82" s="96" t="str">
        <f t="shared" si="119"/>
        <v/>
      </c>
      <c r="J82" s="97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6" t="str">
        <f t="shared" si="122"/>
        <v/>
      </c>
      <c r="Q82" s="97" t="str">
        <f t="shared" si="123"/>
        <v/>
      </c>
      <c r="R82" s="4" t="str">
        <f t="shared" si="124"/>
        <v/>
      </c>
      <c r="S82" s="4" t="str">
        <f t="shared" si="95"/>
        <v/>
      </c>
      <c r="T82" s="130" t="str">
        <f t="shared" si="125"/>
        <v/>
      </c>
      <c r="U82" s="4" t="str">
        <f>IF(M82="","",IF(B82="NB",U81,IF(T82="",SUM($T$5:$T82)+S82,SUM($T$5:$T82))))</f>
        <v/>
      </c>
      <c r="V82" s="108" t="str">
        <f t="shared" si="82"/>
        <v/>
      </c>
      <c r="W82" s="82" t="e">
        <f t="shared" si="96"/>
        <v>#VALUE!</v>
      </c>
      <c r="X82" s="84" t="str">
        <f t="shared" si="97"/>
        <v/>
      </c>
      <c r="Y82" s="9" t="str">
        <f t="shared" si="88"/>
        <v>B</v>
      </c>
      <c r="Z82" s="4" t="str">
        <f t="shared" si="89"/>
        <v>C</v>
      </c>
      <c r="AA82" s="4" t="str">
        <f t="shared" si="90"/>
        <v>M1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3"/>
        <v/>
      </c>
      <c r="C83" s="101" t="str">
        <f t="shared" si="83"/>
        <v/>
      </c>
      <c r="D83" s="96" t="str">
        <f t="shared" si="117"/>
        <v/>
      </c>
      <c r="E83" s="97" t="str">
        <f t="shared" si="118"/>
        <v/>
      </c>
      <c r="F83" s="8" t="str">
        <f t="shared" si="94"/>
        <v/>
      </c>
      <c r="H83" s="104" t="str">
        <f t="shared" si="84"/>
        <v/>
      </c>
      <c r="I83" s="96" t="str">
        <f t="shared" si="119"/>
        <v/>
      </c>
      <c r="J83" s="97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6" t="str">
        <f t="shared" si="122"/>
        <v/>
      </c>
      <c r="Q83" s="97" t="str">
        <f t="shared" si="123"/>
        <v/>
      </c>
      <c r="R83" s="4" t="str">
        <f t="shared" si="124"/>
        <v/>
      </c>
      <c r="S83" s="4" t="str">
        <f t="shared" si="95"/>
        <v/>
      </c>
      <c r="T83" s="130" t="str">
        <f t="shared" si="125"/>
        <v/>
      </c>
      <c r="U83" s="4" t="str">
        <f>IF(M83="","",IF(B83="NB",U82,IF(T83="",SUM($T$5:$T83)+S83,SUM($T$5:$T83))))</f>
        <v/>
      </c>
      <c r="V83" s="108" t="str">
        <f t="shared" si="82"/>
        <v/>
      </c>
      <c r="W83" s="82" t="e">
        <f t="shared" si="96"/>
        <v>#VALUE!</v>
      </c>
      <c r="X83" s="84" t="str">
        <f t="shared" si="97"/>
        <v/>
      </c>
      <c r="Y83" s="9" t="str">
        <f t="shared" si="88"/>
        <v>B</v>
      </c>
      <c r="Z83" s="4" t="str">
        <f t="shared" si="89"/>
        <v>C</v>
      </c>
      <c r="AA83" s="4" t="str">
        <f t="shared" si="90"/>
        <v>M1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3"/>
        <v/>
      </c>
      <c r="C84" s="102" t="str">
        <f t="shared" si="83"/>
        <v/>
      </c>
      <c r="D84" s="98" t="str">
        <f t="shared" si="117"/>
        <v/>
      </c>
      <c r="E84" s="99" t="str">
        <f t="shared" si="118"/>
        <v/>
      </c>
      <c r="F84" s="10" t="str">
        <f t="shared" si="94"/>
        <v/>
      </c>
      <c r="H84" s="105" t="str">
        <f t="shared" si="84"/>
        <v/>
      </c>
      <c r="I84" s="98" t="str">
        <f t="shared" si="119"/>
        <v/>
      </c>
      <c r="J84" s="99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5" t="str">
        <f t="shared" si="85"/>
        <v/>
      </c>
      <c r="P84" s="98" t="str">
        <f t="shared" si="122"/>
        <v/>
      </c>
      <c r="Q84" s="99" t="str">
        <f t="shared" si="123"/>
        <v/>
      </c>
      <c r="R84" s="5" t="str">
        <f t="shared" si="124"/>
        <v/>
      </c>
      <c r="S84" s="5" t="str">
        <f t="shared" si="95"/>
        <v/>
      </c>
      <c r="T84" s="131" t="str">
        <f t="shared" si="125"/>
        <v/>
      </c>
      <c r="U84" s="5" t="str">
        <f>IF(M84="","",IF(B84="NB",U83,IF(T84="",SUM($T$5:$T84)+S84,SUM($T$5:$T84))))</f>
        <v/>
      </c>
      <c r="V84" s="109" t="str">
        <f t="shared" si="82"/>
        <v/>
      </c>
      <c r="W84" s="82" t="e">
        <f t="shared" si="96"/>
        <v>#VALUE!</v>
      </c>
      <c r="X84" s="84" t="str">
        <f t="shared" si="97"/>
        <v/>
      </c>
      <c r="Y84" s="9" t="str">
        <f t="shared" si="88"/>
        <v>B</v>
      </c>
      <c r="Z84" s="4" t="str">
        <f t="shared" si="89"/>
        <v>C</v>
      </c>
      <c r="AA84" s="4" t="str">
        <f t="shared" si="90"/>
        <v>M1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3"/>
        <v/>
      </c>
      <c r="C85" s="100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3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5" t="str">
        <f t="shared" si="124"/>
        <v/>
      </c>
      <c r="S85" s="95" t="str">
        <f t="shared" si="95"/>
        <v/>
      </c>
      <c r="T85" s="106" t="str">
        <f t="shared" si="125"/>
        <v/>
      </c>
      <c r="U85" s="95" t="str">
        <f>IF(M85="","",IF(B85="NB",U84,IF(T85="",SUM($T$5:$T85)+S85,SUM($T$5:$T85))))</f>
        <v/>
      </c>
      <c r="V85" s="107" t="str">
        <f t="shared" si="82"/>
        <v/>
      </c>
      <c r="W85" s="82" t="e">
        <f t="shared" si="96"/>
        <v>#VALUE!</v>
      </c>
      <c r="X85" s="84" t="str">
        <f t="shared" si="97"/>
        <v/>
      </c>
      <c r="Y85" s="9" t="str">
        <f t="shared" si="88"/>
        <v>B</v>
      </c>
      <c r="Z85" s="4" t="str">
        <f t="shared" si="89"/>
        <v>C</v>
      </c>
      <c r="AA85" s="4" t="str">
        <f t="shared" si="90"/>
        <v>M1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3"/>
        <v/>
      </c>
      <c r="C86" s="101" t="str">
        <f t="shared" si="83"/>
        <v/>
      </c>
      <c r="D86" s="96" t="str">
        <f t="shared" si="117"/>
        <v/>
      </c>
      <c r="E86" s="97" t="str">
        <f t="shared" si="118"/>
        <v/>
      </c>
      <c r="F86" s="8" t="str">
        <f t="shared" si="94"/>
        <v/>
      </c>
      <c r="H86" s="104" t="str">
        <f t="shared" si="84"/>
        <v/>
      </c>
      <c r="I86" s="96" t="str">
        <f t="shared" si="119"/>
        <v/>
      </c>
      <c r="J86" s="97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6" t="str">
        <f t="shared" si="122"/>
        <v/>
      </c>
      <c r="Q86" s="97" t="str">
        <f t="shared" si="123"/>
        <v/>
      </c>
      <c r="R86" s="4" t="str">
        <f t="shared" si="124"/>
        <v/>
      </c>
      <c r="S86" s="4" t="str">
        <f t="shared" si="95"/>
        <v/>
      </c>
      <c r="T86" s="130" t="str">
        <f t="shared" si="125"/>
        <v/>
      </c>
      <c r="U86" s="4" t="str">
        <f>IF(M86="","",IF(B86="NB",U85,IF(T86="",SUM($T$5:$T86)+S86,SUM($T$5:$T86))))</f>
        <v/>
      </c>
      <c r="V86" s="108" t="str">
        <f t="shared" si="82"/>
        <v/>
      </c>
      <c r="W86" s="82" t="e">
        <f t="shared" si="96"/>
        <v>#VALUE!</v>
      </c>
      <c r="X86" s="84" t="str">
        <f t="shared" si="97"/>
        <v/>
      </c>
      <c r="Y86" s="9" t="str">
        <f t="shared" si="88"/>
        <v>B</v>
      </c>
      <c r="Z86" s="4" t="str">
        <f t="shared" si="89"/>
        <v>C</v>
      </c>
      <c r="AA86" s="4" t="str">
        <f t="shared" si="90"/>
        <v>M1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3"/>
        <v/>
      </c>
      <c r="C87" s="101" t="str">
        <f t="shared" si="83"/>
        <v/>
      </c>
      <c r="D87" s="96" t="str">
        <f t="shared" si="117"/>
        <v/>
      </c>
      <c r="E87" s="97" t="str">
        <f t="shared" si="118"/>
        <v/>
      </c>
      <c r="F87" s="8" t="str">
        <f t="shared" si="94"/>
        <v/>
      </c>
      <c r="H87" s="104" t="str">
        <f t="shared" si="84"/>
        <v/>
      </c>
      <c r="I87" s="96" t="str">
        <f t="shared" si="119"/>
        <v/>
      </c>
      <c r="J87" s="97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6" t="str">
        <f t="shared" si="122"/>
        <v/>
      </c>
      <c r="Q87" s="97" t="str">
        <f t="shared" si="123"/>
        <v/>
      </c>
      <c r="R87" s="4" t="str">
        <f t="shared" si="124"/>
        <v/>
      </c>
      <c r="S87" s="4" t="str">
        <f t="shared" si="95"/>
        <v/>
      </c>
      <c r="T87" s="130" t="str">
        <f t="shared" si="125"/>
        <v/>
      </c>
      <c r="U87" s="4" t="str">
        <f>IF(M87="","",IF(B87="NB",U86,IF(T87="",SUM($T$5:$T87)+S87,SUM($T$5:$T87))))</f>
        <v/>
      </c>
      <c r="V87" s="108" t="str">
        <f t="shared" si="82"/>
        <v/>
      </c>
      <c r="W87" s="82" t="e">
        <f t="shared" si="96"/>
        <v>#VALUE!</v>
      </c>
      <c r="X87" s="84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M1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3"/>
        <v/>
      </c>
      <c r="C88" s="101" t="str">
        <f t="shared" si="83"/>
        <v/>
      </c>
      <c r="D88" s="96" t="str">
        <f t="shared" si="117"/>
        <v/>
      </c>
      <c r="E88" s="97" t="str">
        <f t="shared" si="118"/>
        <v/>
      </c>
      <c r="F88" s="8" t="str">
        <f t="shared" si="94"/>
        <v/>
      </c>
      <c r="H88" s="104" t="str">
        <f t="shared" si="84"/>
        <v/>
      </c>
      <c r="I88" s="96" t="str">
        <f t="shared" si="119"/>
        <v/>
      </c>
      <c r="J88" s="97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6" t="str">
        <f t="shared" si="122"/>
        <v/>
      </c>
      <c r="Q88" s="97" t="str">
        <f t="shared" si="123"/>
        <v/>
      </c>
      <c r="R88" s="4" t="str">
        <f t="shared" si="124"/>
        <v/>
      </c>
      <c r="S88" s="4" t="str">
        <f t="shared" si="95"/>
        <v/>
      </c>
      <c r="T88" s="130" t="str">
        <f t="shared" si="125"/>
        <v/>
      </c>
      <c r="U88" s="4" t="str">
        <f>IF(M88="","",IF(B88="NB",U87,IF(T88="",SUM($T$5:$T88)+S88,SUM($T$5:$T88))))</f>
        <v/>
      </c>
      <c r="V88" s="108" t="str">
        <f t="shared" si="82"/>
        <v/>
      </c>
      <c r="W88" s="82" t="e">
        <f t="shared" si="96"/>
        <v>#VALUE!</v>
      </c>
      <c r="X88" s="84" t="str">
        <f t="shared" si="97"/>
        <v/>
      </c>
      <c r="Y88" s="9" t="str">
        <f t="shared" si="88"/>
        <v>B</v>
      </c>
      <c r="Z88" s="4" t="str">
        <f t="shared" si="89"/>
        <v>C</v>
      </c>
      <c r="AA88" s="4" t="str">
        <f t="shared" si="90"/>
        <v>M1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3"/>
        <v/>
      </c>
      <c r="C89" s="102" t="str">
        <f t="shared" si="83"/>
        <v/>
      </c>
      <c r="D89" s="98" t="str">
        <f t="shared" si="117"/>
        <v/>
      </c>
      <c r="E89" s="99" t="str">
        <f t="shared" si="118"/>
        <v/>
      </c>
      <c r="F89" s="10" t="str">
        <f t="shared" si="94"/>
        <v/>
      </c>
      <c r="H89" s="105" t="str">
        <f t="shared" si="84"/>
        <v/>
      </c>
      <c r="I89" s="98" t="str">
        <f t="shared" si="119"/>
        <v/>
      </c>
      <c r="J89" s="99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5" t="str">
        <f t="shared" si="85"/>
        <v/>
      </c>
      <c r="P89" s="98" t="str">
        <f t="shared" si="122"/>
        <v/>
      </c>
      <c r="Q89" s="99" t="str">
        <f t="shared" si="123"/>
        <v/>
      </c>
      <c r="R89" s="5" t="str">
        <f t="shared" si="124"/>
        <v/>
      </c>
      <c r="S89" s="5" t="str">
        <f t="shared" si="95"/>
        <v/>
      </c>
      <c r="T89" s="131" t="str">
        <f t="shared" si="125"/>
        <v/>
      </c>
      <c r="U89" s="5" t="str">
        <f>IF(M89="","",IF(B89="NB",U88,IF(T89="",SUM($T$5:$T89)+S89,SUM($T$5:$T89))))</f>
        <v/>
      </c>
      <c r="V89" s="109" t="str">
        <f t="shared" si="82"/>
        <v/>
      </c>
      <c r="W89" s="82" t="e">
        <f t="shared" si="96"/>
        <v>#VALUE!</v>
      </c>
      <c r="X89" s="84" t="str">
        <f t="shared" si="97"/>
        <v/>
      </c>
      <c r="Y89" s="9" t="str">
        <f t="shared" si="88"/>
        <v>B</v>
      </c>
      <c r="Z89" s="4" t="str">
        <f t="shared" si="89"/>
        <v>C</v>
      </c>
      <c r="AA89" s="4" t="str">
        <f t="shared" si="90"/>
        <v>M1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3"/>
        <v/>
      </c>
      <c r="C90" s="100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3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5" t="str">
        <f t="shared" si="124"/>
        <v/>
      </c>
      <c r="S90" s="95" t="str">
        <f t="shared" si="95"/>
        <v/>
      </c>
      <c r="T90" s="106" t="str">
        <f t="shared" si="125"/>
        <v/>
      </c>
      <c r="U90" s="95" t="str">
        <f>IF(M90="","",IF(B90="NB",U89,IF(T90="",SUM($T$5:$T90)+S90,SUM($T$5:$T90))))</f>
        <v/>
      </c>
      <c r="V90" s="107" t="str">
        <f t="shared" si="82"/>
        <v/>
      </c>
      <c r="W90" s="82" t="e">
        <f t="shared" si="96"/>
        <v>#VALUE!</v>
      </c>
      <c r="X90" s="84" t="str">
        <f t="shared" si="97"/>
        <v/>
      </c>
      <c r="Y90" s="9" t="str">
        <f t="shared" si="88"/>
        <v>B</v>
      </c>
      <c r="Z90" s="4" t="str">
        <f t="shared" si="89"/>
        <v>C</v>
      </c>
      <c r="AA90" s="4" t="str">
        <f t="shared" si="90"/>
        <v>M1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3"/>
        <v/>
      </c>
      <c r="C91" s="101" t="str">
        <f t="shared" si="83"/>
        <v/>
      </c>
      <c r="D91" s="96" t="str">
        <f t="shared" si="117"/>
        <v/>
      </c>
      <c r="E91" s="97" t="str">
        <f t="shared" si="118"/>
        <v/>
      </c>
      <c r="F91" s="8" t="str">
        <f t="shared" si="94"/>
        <v/>
      </c>
      <c r="H91" s="104" t="str">
        <f t="shared" si="84"/>
        <v/>
      </c>
      <c r="I91" s="96" t="str">
        <f t="shared" si="119"/>
        <v/>
      </c>
      <c r="J91" s="97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6" t="str">
        <f t="shared" si="122"/>
        <v/>
      </c>
      <c r="Q91" s="97" t="str">
        <f t="shared" si="123"/>
        <v/>
      </c>
      <c r="R91" s="4" t="str">
        <f t="shared" si="124"/>
        <v/>
      </c>
      <c r="S91" s="4" t="str">
        <f t="shared" si="95"/>
        <v/>
      </c>
      <c r="T91" s="130" t="str">
        <f t="shared" si="125"/>
        <v/>
      </c>
      <c r="U91" s="4" t="str">
        <f>IF(M91="","",IF(B91="NB",U90,IF(T91="",SUM($T$5:$T91)+S91,SUM($T$5:$T91))))</f>
        <v/>
      </c>
      <c r="V91" s="108" t="str">
        <f t="shared" si="82"/>
        <v/>
      </c>
      <c r="W91" s="82" t="e">
        <f t="shared" si="96"/>
        <v>#VALUE!</v>
      </c>
      <c r="X91" s="84" t="str">
        <f t="shared" si="97"/>
        <v/>
      </c>
      <c r="Y91" s="9" t="str">
        <f t="shared" si="88"/>
        <v>B</v>
      </c>
      <c r="Z91" s="4" t="str">
        <f t="shared" si="89"/>
        <v>C</v>
      </c>
      <c r="AA91" s="4" t="str">
        <f t="shared" si="90"/>
        <v>M1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3"/>
        <v/>
      </c>
      <c r="C92" s="101" t="str">
        <f t="shared" si="83"/>
        <v/>
      </c>
      <c r="D92" s="96" t="str">
        <f t="shared" si="117"/>
        <v/>
      </c>
      <c r="E92" s="97" t="str">
        <f t="shared" si="118"/>
        <v/>
      </c>
      <c r="F92" s="8" t="str">
        <f t="shared" si="94"/>
        <v/>
      </c>
      <c r="H92" s="104" t="str">
        <f t="shared" si="84"/>
        <v/>
      </c>
      <c r="I92" s="96" t="str">
        <f t="shared" si="119"/>
        <v/>
      </c>
      <c r="J92" s="97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6" t="str">
        <f t="shared" si="122"/>
        <v/>
      </c>
      <c r="Q92" s="97" t="str">
        <f t="shared" si="123"/>
        <v/>
      </c>
      <c r="R92" s="4" t="str">
        <f t="shared" si="124"/>
        <v/>
      </c>
      <c r="S92" s="4" t="str">
        <f t="shared" si="95"/>
        <v/>
      </c>
      <c r="T92" s="130" t="str">
        <f t="shared" si="125"/>
        <v/>
      </c>
      <c r="U92" s="4" t="str">
        <f>IF(M92="","",IF(B92="NB",U91,IF(T92="",SUM($T$5:$T92)+S92,SUM($T$5:$T92))))</f>
        <v/>
      </c>
      <c r="V92" s="108" t="str">
        <f t="shared" si="82"/>
        <v/>
      </c>
      <c r="W92" s="82" t="e">
        <f t="shared" si="96"/>
        <v>#VALUE!</v>
      </c>
      <c r="X92" s="84" t="str">
        <f t="shared" si="97"/>
        <v/>
      </c>
      <c r="Y92" s="9" t="str">
        <f t="shared" si="88"/>
        <v>B</v>
      </c>
      <c r="Z92" s="4" t="str">
        <f t="shared" si="89"/>
        <v>C</v>
      </c>
      <c r="AA92" s="4" t="str">
        <f t="shared" si="90"/>
        <v>M1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3"/>
        <v/>
      </c>
      <c r="C93" s="101" t="str">
        <f t="shared" si="83"/>
        <v/>
      </c>
      <c r="D93" s="96" t="str">
        <f t="shared" si="117"/>
        <v/>
      </c>
      <c r="E93" s="97" t="str">
        <f t="shared" si="118"/>
        <v/>
      </c>
      <c r="F93" s="8" t="str">
        <f t="shared" si="94"/>
        <v/>
      </c>
      <c r="H93" s="104" t="str">
        <f t="shared" si="84"/>
        <v/>
      </c>
      <c r="I93" s="96" t="str">
        <f t="shared" si="119"/>
        <v/>
      </c>
      <c r="J93" s="97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6" t="str">
        <f t="shared" si="122"/>
        <v/>
      </c>
      <c r="Q93" s="97" t="str">
        <f t="shared" si="123"/>
        <v/>
      </c>
      <c r="R93" s="4" t="str">
        <f t="shared" si="124"/>
        <v/>
      </c>
      <c r="S93" s="4" t="str">
        <f t="shared" si="95"/>
        <v/>
      </c>
      <c r="T93" s="130" t="str">
        <f t="shared" si="125"/>
        <v/>
      </c>
      <c r="U93" s="4" t="str">
        <f>IF(M93="","",IF(B93="NB",U92,IF(T93="",SUM($T$5:$T93)+S93,SUM($T$5:$T93))))</f>
        <v/>
      </c>
      <c r="V93" s="108" t="str">
        <f t="shared" si="82"/>
        <v/>
      </c>
      <c r="W93" s="82" t="e">
        <f t="shared" si="96"/>
        <v>#VALUE!</v>
      </c>
      <c r="X93" s="84" t="str">
        <f t="shared" si="97"/>
        <v/>
      </c>
      <c r="Y93" s="9" t="str">
        <f t="shared" si="88"/>
        <v>B</v>
      </c>
      <c r="Z93" s="4" t="str">
        <f t="shared" si="89"/>
        <v>C</v>
      </c>
      <c r="AA93" s="4" t="str">
        <f t="shared" si="90"/>
        <v>M1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3"/>
        <v/>
      </c>
      <c r="C94" s="102" t="str">
        <f t="shared" si="83"/>
        <v/>
      </c>
      <c r="D94" s="98" t="str">
        <f t="shared" si="117"/>
        <v/>
      </c>
      <c r="E94" s="99" t="str">
        <f t="shared" si="118"/>
        <v/>
      </c>
      <c r="F94" s="10" t="str">
        <f t="shared" si="94"/>
        <v/>
      </c>
      <c r="H94" s="105" t="str">
        <f t="shared" si="84"/>
        <v/>
      </c>
      <c r="I94" s="98" t="str">
        <f t="shared" si="119"/>
        <v/>
      </c>
      <c r="J94" s="99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5" t="str">
        <f t="shared" si="85"/>
        <v/>
      </c>
      <c r="P94" s="98" t="str">
        <f t="shared" si="122"/>
        <v/>
      </c>
      <c r="Q94" s="99" t="str">
        <f t="shared" si="123"/>
        <v/>
      </c>
      <c r="R94" s="5" t="str">
        <f t="shared" si="124"/>
        <v/>
      </c>
      <c r="S94" s="5" t="str">
        <f t="shared" si="95"/>
        <v/>
      </c>
      <c r="T94" s="131" t="str">
        <f t="shared" si="125"/>
        <v/>
      </c>
      <c r="U94" s="5" t="str">
        <f>IF(M94="","",IF(B94="NB",U93,IF(T94="",SUM($T$5:$T94)+S94,SUM($T$5:$T94))))</f>
        <v/>
      </c>
      <c r="V94" s="109" t="str">
        <f t="shared" si="82"/>
        <v/>
      </c>
      <c r="W94" s="82" t="e">
        <f t="shared" si="96"/>
        <v>#VALUE!</v>
      </c>
      <c r="X94" s="84" t="str">
        <f t="shared" si="97"/>
        <v/>
      </c>
      <c r="Y94" s="9" t="str">
        <f t="shared" si="88"/>
        <v>B</v>
      </c>
      <c r="Z94" s="4" t="str">
        <f t="shared" si="89"/>
        <v>C</v>
      </c>
      <c r="AA94" s="4" t="str">
        <f t="shared" si="90"/>
        <v>M1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3"/>
        <v/>
      </c>
      <c r="C95" s="100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3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5" t="str">
        <f t="shared" si="124"/>
        <v/>
      </c>
      <c r="S95" s="95" t="str">
        <f t="shared" si="95"/>
        <v/>
      </c>
      <c r="T95" s="106" t="str">
        <f t="shared" si="125"/>
        <v/>
      </c>
      <c r="U95" s="95" t="str">
        <f>IF(M95="","",IF(B95="NB",U94,IF(T95="",SUM($T$5:$T95)+S95,SUM($T$5:$T95))))</f>
        <v/>
      </c>
      <c r="V95" s="107" t="str">
        <f t="shared" si="82"/>
        <v/>
      </c>
      <c r="W95" s="82" t="e">
        <f t="shared" si="96"/>
        <v>#VALUE!</v>
      </c>
      <c r="X95" s="84" t="str">
        <f t="shared" si="97"/>
        <v/>
      </c>
      <c r="Y95" s="9" t="str">
        <f t="shared" si="88"/>
        <v>B</v>
      </c>
      <c r="Z95" s="4" t="str">
        <f t="shared" si="89"/>
        <v>C</v>
      </c>
      <c r="AA95" s="4" t="str">
        <f t="shared" si="90"/>
        <v>M1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3"/>
        <v/>
      </c>
      <c r="C96" s="101" t="str">
        <f t="shared" si="83"/>
        <v/>
      </c>
      <c r="D96" s="96" t="str">
        <f t="shared" si="117"/>
        <v/>
      </c>
      <c r="E96" s="97" t="str">
        <f t="shared" si="118"/>
        <v/>
      </c>
      <c r="F96" s="8" t="str">
        <f t="shared" si="94"/>
        <v/>
      </c>
      <c r="H96" s="104" t="str">
        <f t="shared" si="84"/>
        <v/>
      </c>
      <c r="I96" s="96" t="str">
        <f t="shared" si="119"/>
        <v/>
      </c>
      <c r="J96" s="97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6" t="str">
        <f t="shared" si="122"/>
        <v/>
      </c>
      <c r="Q96" s="97" t="str">
        <f t="shared" si="123"/>
        <v/>
      </c>
      <c r="R96" s="4" t="str">
        <f t="shared" si="124"/>
        <v/>
      </c>
      <c r="S96" s="4" t="str">
        <f t="shared" si="95"/>
        <v/>
      </c>
      <c r="T96" s="130" t="str">
        <f t="shared" si="125"/>
        <v/>
      </c>
      <c r="U96" s="4" t="str">
        <f>IF(M96="","",IF(B96="NB",U95,IF(T96="",SUM($T$5:$T96)+S96,SUM($T$5:$T96))))</f>
        <v/>
      </c>
      <c r="V96" s="108" t="str">
        <f t="shared" si="82"/>
        <v/>
      </c>
      <c r="W96" s="82" t="e">
        <f t="shared" si="96"/>
        <v>#VALUE!</v>
      </c>
      <c r="X96" s="84" t="str">
        <f t="shared" si="97"/>
        <v/>
      </c>
      <c r="Y96" s="9" t="str">
        <f t="shared" si="88"/>
        <v>B</v>
      </c>
      <c r="Z96" s="4" t="str">
        <f t="shared" si="89"/>
        <v>C</v>
      </c>
      <c r="AA96" s="4" t="str">
        <f t="shared" si="90"/>
        <v>M1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3"/>
        <v/>
      </c>
      <c r="C97" s="101" t="str">
        <f t="shared" si="83"/>
        <v/>
      </c>
      <c r="D97" s="96" t="str">
        <f t="shared" si="117"/>
        <v/>
      </c>
      <c r="E97" s="97" t="str">
        <f t="shared" si="118"/>
        <v/>
      </c>
      <c r="F97" s="8" t="str">
        <f t="shared" si="94"/>
        <v/>
      </c>
      <c r="H97" s="104" t="str">
        <f t="shared" si="84"/>
        <v/>
      </c>
      <c r="I97" s="96" t="str">
        <f t="shared" si="119"/>
        <v/>
      </c>
      <c r="J97" s="97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6" t="str">
        <f t="shared" si="122"/>
        <v/>
      </c>
      <c r="Q97" s="97" t="str">
        <f t="shared" si="123"/>
        <v/>
      </c>
      <c r="R97" s="4" t="str">
        <f t="shared" si="124"/>
        <v/>
      </c>
      <c r="S97" s="4" t="str">
        <f t="shared" si="95"/>
        <v/>
      </c>
      <c r="T97" s="130" t="str">
        <f t="shared" si="125"/>
        <v/>
      </c>
      <c r="U97" s="4" t="str">
        <f>IF(M97="","",IF(B97="NB",U96,IF(T97="",SUM($T$5:$T97)+S97,SUM($T$5:$T97))))</f>
        <v/>
      </c>
      <c r="V97" s="108" t="str">
        <f t="shared" si="82"/>
        <v/>
      </c>
      <c r="W97" s="82" t="e">
        <f t="shared" si="96"/>
        <v>#VALUE!</v>
      </c>
      <c r="X97" s="84" t="str">
        <f t="shared" si="97"/>
        <v/>
      </c>
      <c r="Y97" s="9" t="str">
        <f t="shared" si="88"/>
        <v>B</v>
      </c>
      <c r="Z97" s="4" t="str">
        <f t="shared" si="89"/>
        <v>C</v>
      </c>
      <c r="AA97" s="4" t="str">
        <f t="shared" si="90"/>
        <v>M1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3"/>
        <v/>
      </c>
      <c r="C98" s="101" t="str">
        <f t="shared" si="83"/>
        <v/>
      </c>
      <c r="D98" s="96" t="str">
        <f t="shared" si="117"/>
        <v/>
      </c>
      <c r="E98" s="97" t="str">
        <f t="shared" si="118"/>
        <v/>
      </c>
      <c r="F98" s="8" t="str">
        <f t="shared" si="94"/>
        <v/>
      </c>
      <c r="H98" s="104" t="str">
        <f t="shared" si="84"/>
        <v/>
      </c>
      <c r="I98" s="96" t="str">
        <f t="shared" si="119"/>
        <v/>
      </c>
      <c r="J98" s="97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6" t="str">
        <f t="shared" si="122"/>
        <v/>
      </c>
      <c r="Q98" s="97" t="str">
        <f t="shared" si="123"/>
        <v/>
      </c>
      <c r="R98" s="4" t="str">
        <f t="shared" si="124"/>
        <v/>
      </c>
      <c r="S98" s="4" t="str">
        <f t="shared" si="95"/>
        <v/>
      </c>
      <c r="T98" s="130" t="str">
        <f t="shared" si="125"/>
        <v/>
      </c>
      <c r="U98" s="4" t="str">
        <f>IF(M98="","",IF(B98="NB",U97,IF(T98="",SUM($T$5:$T98)+S98,SUM($T$5:$T98))))</f>
        <v/>
      </c>
      <c r="V98" s="108" t="str">
        <f t="shared" si="82"/>
        <v/>
      </c>
      <c r="W98" s="82" t="e">
        <f t="shared" si="96"/>
        <v>#VALUE!</v>
      </c>
      <c r="X98" s="84" t="str">
        <f t="shared" si="97"/>
        <v/>
      </c>
      <c r="Y98" s="9" t="str">
        <f t="shared" si="88"/>
        <v>B</v>
      </c>
      <c r="Z98" s="4" t="str">
        <f t="shared" si="89"/>
        <v>C</v>
      </c>
      <c r="AA98" s="4" t="str">
        <f t="shared" si="90"/>
        <v>M1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3"/>
        <v/>
      </c>
      <c r="C99" s="102" t="str">
        <f t="shared" si="83"/>
        <v/>
      </c>
      <c r="D99" s="98" t="str">
        <f t="shared" si="117"/>
        <v/>
      </c>
      <c r="E99" s="99" t="str">
        <f t="shared" si="118"/>
        <v/>
      </c>
      <c r="F99" s="10" t="str">
        <f t="shared" si="94"/>
        <v/>
      </c>
      <c r="H99" s="105" t="str">
        <f t="shared" si="84"/>
        <v/>
      </c>
      <c r="I99" s="98" t="str">
        <f t="shared" si="119"/>
        <v/>
      </c>
      <c r="J99" s="99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5" t="str">
        <f t="shared" si="85"/>
        <v/>
      </c>
      <c r="P99" s="98" t="str">
        <f t="shared" si="122"/>
        <v/>
      </c>
      <c r="Q99" s="99" t="str">
        <f t="shared" si="123"/>
        <v/>
      </c>
      <c r="R99" s="5" t="str">
        <f t="shared" si="124"/>
        <v/>
      </c>
      <c r="S99" s="5" t="str">
        <f t="shared" si="95"/>
        <v/>
      </c>
      <c r="T99" s="131" t="str">
        <f t="shared" si="125"/>
        <v/>
      </c>
      <c r="U99" s="5" t="str">
        <f>IF(M99="","",IF(B99="NB",U98,IF(T99="",SUM($T$5:$T99)+S99,SUM($T$5:$T99))))</f>
        <v/>
      </c>
      <c r="V99" s="109" t="str">
        <f t="shared" si="82"/>
        <v/>
      </c>
      <c r="W99" s="82" t="e">
        <f t="shared" si="96"/>
        <v>#VALUE!</v>
      </c>
      <c r="X99" s="84" t="str">
        <f t="shared" si="97"/>
        <v/>
      </c>
      <c r="Y99" s="9" t="str">
        <f t="shared" si="88"/>
        <v>B</v>
      </c>
      <c r="Z99" s="4" t="str">
        <f t="shared" si="89"/>
        <v>C</v>
      </c>
      <c r="AA99" s="4" t="str">
        <f t="shared" si="90"/>
        <v>M1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3"/>
        <v/>
      </c>
      <c r="C100" s="100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3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5" t="str">
        <f t="shared" si="124"/>
        <v/>
      </c>
      <c r="S100" s="95" t="str">
        <f t="shared" si="95"/>
        <v/>
      </c>
      <c r="T100" s="106" t="str">
        <f t="shared" si="125"/>
        <v/>
      </c>
      <c r="U100" s="95" t="str">
        <f>IF(M100="","",IF(B100="NB",U99,IF(T100="",SUM($T$5:$T100)+S100,SUM($T$5:$T100))))</f>
        <v/>
      </c>
      <c r="V100" s="107" t="str">
        <f t="shared" si="82"/>
        <v/>
      </c>
      <c r="W100" s="82" t="e">
        <f t="shared" si="96"/>
        <v>#VALUE!</v>
      </c>
      <c r="X100" s="84" t="str">
        <f t="shared" si="97"/>
        <v/>
      </c>
      <c r="Y100" s="9" t="str">
        <f t="shared" si="88"/>
        <v>B</v>
      </c>
      <c r="Z100" s="4" t="str">
        <f t="shared" si="89"/>
        <v>C</v>
      </c>
      <c r="AA100" s="4" t="str">
        <f t="shared" si="90"/>
        <v>M1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3"/>
        <v/>
      </c>
      <c r="C101" s="101" t="str">
        <f t="shared" si="83"/>
        <v/>
      </c>
      <c r="D101" s="96" t="str">
        <f t="shared" si="117"/>
        <v/>
      </c>
      <c r="E101" s="97" t="str">
        <f t="shared" si="118"/>
        <v/>
      </c>
      <c r="F101" s="8" t="str">
        <f t="shared" si="94"/>
        <v/>
      </c>
      <c r="H101" s="104" t="str">
        <f t="shared" si="84"/>
        <v/>
      </c>
      <c r="I101" s="96" t="str">
        <f t="shared" si="119"/>
        <v/>
      </c>
      <c r="J101" s="97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6" t="str">
        <f t="shared" si="122"/>
        <v/>
      </c>
      <c r="Q101" s="97" t="str">
        <f t="shared" si="123"/>
        <v/>
      </c>
      <c r="R101" s="4" t="str">
        <f t="shared" si="124"/>
        <v/>
      </c>
      <c r="S101" s="4" t="str">
        <f t="shared" si="95"/>
        <v/>
      </c>
      <c r="T101" s="130" t="str">
        <f t="shared" si="125"/>
        <v/>
      </c>
      <c r="U101" s="4" t="str">
        <f>IF(M101="","",IF(B101="NB",U100,IF(T101="",SUM($T$5:$T101)+S101,SUM($T$5:$T101))))</f>
        <v/>
      </c>
      <c r="V101" s="108" t="str">
        <f t="shared" si="82"/>
        <v/>
      </c>
      <c r="W101" s="82" t="e">
        <f t="shared" si="96"/>
        <v>#VALUE!</v>
      </c>
      <c r="X101" s="84" t="str">
        <f t="shared" si="97"/>
        <v/>
      </c>
      <c r="Y101" s="9" t="str">
        <f t="shared" si="88"/>
        <v>B</v>
      </c>
      <c r="Z101" s="4" t="str">
        <f t="shared" si="89"/>
        <v>C</v>
      </c>
      <c r="AA101" s="4" t="str">
        <f t="shared" si="90"/>
        <v>M1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3"/>
        <v/>
      </c>
      <c r="C102" s="101" t="str">
        <f t="shared" si="83"/>
        <v/>
      </c>
      <c r="D102" s="96" t="str">
        <f t="shared" si="117"/>
        <v/>
      </c>
      <c r="E102" s="97" t="str">
        <f t="shared" si="118"/>
        <v/>
      </c>
      <c r="F102" s="8" t="str">
        <f t="shared" si="94"/>
        <v/>
      </c>
      <c r="H102" s="104" t="str">
        <f t="shared" si="84"/>
        <v/>
      </c>
      <c r="I102" s="96" t="str">
        <f t="shared" si="119"/>
        <v/>
      </c>
      <c r="J102" s="97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6" t="str">
        <f t="shared" si="122"/>
        <v/>
      </c>
      <c r="Q102" s="97" t="str">
        <f t="shared" si="123"/>
        <v/>
      </c>
      <c r="R102" s="4" t="str">
        <f t="shared" si="124"/>
        <v/>
      </c>
      <c r="S102" s="4" t="str">
        <f t="shared" si="95"/>
        <v/>
      </c>
      <c r="T102" s="130" t="str">
        <f t="shared" si="125"/>
        <v/>
      </c>
      <c r="U102" s="4" t="str">
        <f>IF(M102="","",IF(B102="NB",U101,IF(T102="",SUM($T$5:$T102)+S102,SUM($T$5:$T102))))</f>
        <v/>
      </c>
      <c r="V102" s="108" t="str">
        <f t="shared" si="82"/>
        <v/>
      </c>
      <c r="W102" s="82" t="e">
        <f t="shared" si="96"/>
        <v>#VALUE!</v>
      </c>
      <c r="X102" s="84" t="str">
        <f t="shared" si="97"/>
        <v/>
      </c>
      <c r="Y102" s="9" t="str">
        <f t="shared" si="88"/>
        <v>B</v>
      </c>
      <c r="Z102" s="4" t="str">
        <f t="shared" si="89"/>
        <v>C</v>
      </c>
      <c r="AA102" s="4" t="str">
        <f t="shared" si="90"/>
        <v>M1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3"/>
        <v/>
      </c>
      <c r="C103" s="101" t="str">
        <f t="shared" si="83"/>
        <v/>
      </c>
      <c r="D103" s="96" t="str">
        <f t="shared" si="117"/>
        <v/>
      </c>
      <c r="E103" s="97" t="str">
        <f t="shared" si="118"/>
        <v/>
      </c>
      <c r="F103" s="8" t="str">
        <f t="shared" si="94"/>
        <v/>
      </c>
      <c r="H103" s="104" t="str">
        <f t="shared" si="84"/>
        <v/>
      </c>
      <c r="I103" s="96" t="str">
        <f t="shared" si="119"/>
        <v/>
      </c>
      <c r="J103" s="97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6" t="str">
        <f t="shared" si="122"/>
        <v/>
      </c>
      <c r="Q103" s="97" t="str">
        <f t="shared" si="123"/>
        <v/>
      </c>
      <c r="R103" s="4" t="str">
        <f t="shared" si="124"/>
        <v/>
      </c>
      <c r="S103" s="4" t="str">
        <f t="shared" si="95"/>
        <v/>
      </c>
      <c r="T103" s="130" t="str">
        <f t="shared" si="125"/>
        <v/>
      </c>
      <c r="U103" s="4" t="str">
        <f>IF(M103="","",IF(B103="NB",U102,IF(T103="",SUM($T$5:$T103)+S103,SUM($T$5:$T103))))</f>
        <v/>
      </c>
      <c r="V103" s="108" t="str">
        <f t="shared" si="82"/>
        <v/>
      </c>
      <c r="W103" s="82" t="e">
        <f t="shared" si="96"/>
        <v>#VALUE!</v>
      </c>
      <c r="X103" s="84" t="str">
        <f t="shared" si="97"/>
        <v/>
      </c>
      <c r="Y103" s="9" t="str">
        <f t="shared" si="88"/>
        <v>B</v>
      </c>
      <c r="Z103" s="4" t="str">
        <f t="shared" si="89"/>
        <v>C</v>
      </c>
      <c r="AA103" s="4" t="str">
        <f t="shared" si="90"/>
        <v>M1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3"/>
        <v/>
      </c>
      <c r="C104" s="102" t="str">
        <f t="shared" si="83"/>
        <v/>
      </c>
      <c r="D104" s="98" t="str">
        <f t="shared" si="117"/>
        <v/>
      </c>
      <c r="E104" s="99" t="str">
        <f t="shared" si="118"/>
        <v/>
      </c>
      <c r="F104" s="10" t="str">
        <f t="shared" si="94"/>
        <v/>
      </c>
      <c r="H104" s="105" t="str">
        <f t="shared" si="84"/>
        <v/>
      </c>
      <c r="I104" s="98" t="str">
        <f t="shared" si="119"/>
        <v/>
      </c>
      <c r="J104" s="99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5" t="str">
        <f t="shared" si="85"/>
        <v/>
      </c>
      <c r="P104" s="98" t="str">
        <f t="shared" si="122"/>
        <v/>
      </c>
      <c r="Q104" s="99" t="str">
        <f t="shared" si="123"/>
        <v/>
      </c>
      <c r="R104" s="5" t="str">
        <f t="shared" si="124"/>
        <v/>
      </c>
      <c r="S104" s="5" t="str">
        <f t="shared" si="95"/>
        <v/>
      </c>
      <c r="T104" s="131" t="str">
        <f t="shared" si="125"/>
        <v/>
      </c>
      <c r="U104" s="5" t="str">
        <f>IF(M104="","",IF(B104="NB",U103,IF(T104="",SUM($T$5:$T104)+S104,SUM($T$5:$T104))))</f>
        <v/>
      </c>
      <c r="V104" s="109" t="str">
        <f t="shared" si="82"/>
        <v/>
      </c>
      <c r="W104" s="82" t="e">
        <f t="shared" si="96"/>
        <v>#VALUE!</v>
      </c>
      <c r="X104" s="84" t="str">
        <f t="shared" si="97"/>
        <v/>
      </c>
      <c r="Y104" s="9" t="str">
        <f t="shared" si="88"/>
        <v>B</v>
      </c>
      <c r="Z104" s="4" t="str">
        <f t="shared" si="89"/>
        <v>C</v>
      </c>
      <c r="AA104" s="4" t="str">
        <f t="shared" si="90"/>
        <v>M1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3"/>
        <v/>
      </c>
      <c r="C105" s="100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3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5" t="str">
        <f t="shared" si="124"/>
        <v/>
      </c>
      <c r="S105" s="95" t="str">
        <f t="shared" si="95"/>
        <v/>
      </c>
      <c r="T105" s="106" t="str">
        <f t="shared" si="125"/>
        <v/>
      </c>
      <c r="U105" s="95" t="str">
        <f>IF(M105="","",IF(B105="NB",U104,IF(T105="",SUM($T$5:$T105)+S105,SUM($T$5:$T105))))</f>
        <v/>
      </c>
      <c r="V105" s="107" t="str">
        <f t="shared" si="82"/>
        <v/>
      </c>
      <c r="W105" s="82" t="e">
        <f t="shared" si="96"/>
        <v>#VALUE!</v>
      </c>
      <c r="X105" s="84" t="str">
        <f t="shared" si="97"/>
        <v/>
      </c>
      <c r="Y105" s="9" t="str">
        <f t="shared" si="88"/>
        <v>B</v>
      </c>
      <c r="Z105" s="4" t="str">
        <f t="shared" si="89"/>
        <v>C</v>
      </c>
      <c r="AA105" s="4" t="str">
        <f t="shared" si="90"/>
        <v>M1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3"/>
        <v/>
      </c>
      <c r="C106" s="101" t="str">
        <f t="shared" si="83"/>
        <v/>
      </c>
      <c r="D106" s="96" t="str">
        <f t="shared" si="117"/>
        <v/>
      </c>
      <c r="E106" s="97" t="str">
        <f t="shared" si="118"/>
        <v/>
      </c>
      <c r="F106" s="8" t="str">
        <f t="shared" si="94"/>
        <v/>
      </c>
      <c r="H106" s="104" t="str">
        <f t="shared" si="84"/>
        <v/>
      </c>
      <c r="I106" s="96" t="str">
        <f t="shared" si="119"/>
        <v/>
      </c>
      <c r="J106" s="97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6" t="str">
        <f t="shared" si="122"/>
        <v/>
      </c>
      <c r="Q106" s="97" t="str">
        <f t="shared" si="123"/>
        <v/>
      </c>
      <c r="R106" s="4" t="str">
        <f t="shared" si="124"/>
        <v/>
      </c>
      <c r="S106" s="4" t="str">
        <f t="shared" si="95"/>
        <v/>
      </c>
      <c r="T106" s="130" t="str">
        <f t="shared" si="125"/>
        <v/>
      </c>
      <c r="U106" s="4" t="str">
        <f>IF(M106="","",IF(B106="NB",U105,IF(T106="",SUM($T$5:$T106)+S106,SUM($T$5:$T106))))</f>
        <v/>
      </c>
      <c r="V106" s="108" t="str">
        <f t="shared" si="82"/>
        <v/>
      </c>
      <c r="W106" s="82" t="e">
        <f t="shared" si="96"/>
        <v>#VALUE!</v>
      </c>
      <c r="X106" s="84" t="str">
        <f t="shared" si="97"/>
        <v/>
      </c>
      <c r="Y106" s="9" t="str">
        <f t="shared" si="88"/>
        <v>B</v>
      </c>
      <c r="Z106" s="4" t="str">
        <f t="shared" si="89"/>
        <v>C</v>
      </c>
      <c r="AA106" s="4" t="str">
        <f t="shared" si="90"/>
        <v>M1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IF(M105="","",IF(Y106="B",IF(M105="P",BH106,""),IF(M104="B",BH106,"")))</f>
        <v/>
      </c>
      <c r="AF106" s="1" t="str">
        <f t="shared" ref="AF106:AF137" si="139">IF(M105="","",IF(Y106="B",IF(M105="B",BH106,""),IF(M104="P",BH106,"")))</f>
        <v/>
      </c>
      <c r="AG106" s="1" t="str">
        <f t="shared" ref="AG106:AG137" si="140">IF(M105="","",IF(Z106="C",IF(M105="B",BJ106,""),IF(M104="B",BJ106,"")))</f>
        <v/>
      </c>
      <c r="AH106" s="1" t="str">
        <f t="shared" ref="AH106:AH137" si="141">IF(M105="","",IF(Z106="C",IF(M105="P",BJ106,""),IF(M104="P",BJ106,"")))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>IF(M105="","",IF(M104="P",BL106,""))</f>
        <v/>
      </c>
      <c r="AY106" s="1" t="str">
        <f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3"/>
        <v/>
      </c>
      <c r="C107" s="101" t="str">
        <f t="shared" si="83"/>
        <v/>
      </c>
      <c r="D107" s="96" t="str">
        <f t="shared" si="117"/>
        <v/>
      </c>
      <c r="E107" s="97" t="str">
        <f t="shared" si="118"/>
        <v/>
      </c>
      <c r="F107" s="8" t="str">
        <f t="shared" si="94"/>
        <v/>
      </c>
      <c r="H107" s="104" t="str">
        <f t="shared" si="84"/>
        <v/>
      </c>
      <c r="I107" s="96" t="str">
        <f t="shared" si="119"/>
        <v/>
      </c>
      <c r="J107" s="97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6" t="str">
        <f t="shared" si="122"/>
        <v/>
      </c>
      <c r="Q107" s="97" t="str">
        <f t="shared" si="123"/>
        <v/>
      </c>
      <c r="R107" s="4" t="str">
        <f t="shared" si="124"/>
        <v/>
      </c>
      <c r="S107" s="4" t="str">
        <f t="shared" si="95"/>
        <v/>
      </c>
      <c r="T107" s="130" t="str">
        <f t="shared" si="125"/>
        <v/>
      </c>
      <c r="U107" s="4" t="str">
        <f>IF(M107="","",IF(B107="NB",U106,IF(T107="",SUM($T$5:$T107)+S107,SUM($T$5:$T107))))</f>
        <v/>
      </c>
      <c r="V107" s="108" t="str">
        <f t="shared" si="82"/>
        <v/>
      </c>
      <c r="W107" s="82" t="e">
        <f t="shared" si="96"/>
        <v>#VALUE!</v>
      </c>
      <c r="X107" s="84" t="str">
        <f t="shared" si="97"/>
        <v/>
      </c>
      <c r="Y107" s="9" t="str">
        <f t="shared" si="88"/>
        <v>B</v>
      </c>
      <c r="Z107" s="4" t="str">
        <f t="shared" si="89"/>
        <v>C</v>
      </c>
      <c r="AA107" s="4" t="str">
        <f t="shared" si="90"/>
        <v>M1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>IF(M106="","",IF(M105="P",BL107,""))</f>
        <v/>
      </c>
      <c r="AY107" s="1" t="str">
        <f>IF(M106="","",IF(M105="B",BL107,""))</f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3"/>
        <v/>
      </c>
      <c r="C108" s="101" t="str">
        <f t="shared" si="83"/>
        <v/>
      </c>
      <c r="D108" s="96" t="str">
        <f t="shared" si="117"/>
        <v/>
      </c>
      <c r="E108" s="97" t="str">
        <f t="shared" si="118"/>
        <v/>
      </c>
      <c r="F108" s="8" t="str">
        <f t="shared" si="94"/>
        <v/>
      </c>
      <c r="H108" s="104" t="str">
        <f t="shared" si="84"/>
        <v/>
      </c>
      <c r="I108" s="96" t="str">
        <f t="shared" si="119"/>
        <v/>
      </c>
      <c r="J108" s="97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6" t="str">
        <f t="shared" si="122"/>
        <v/>
      </c>
      <c r="Q108" s="97" t="str">
        <f t="shared" si="123"/>
        <v/>
      </c>
      <c r="R108" s="4" t="str">
        <f t="shared" si="124"/>
        <v/>
      </c>
      <c r="S108" s="4" t="str">
        <f t="shared" si="95"/>
        <v/>
      </c>
      <c r="T108" s="130" t="str">
        <f t="shared" si="125"/>
        <v/>
      </c>
      <c r="U108" s="4" t="str">
        <f>IF(M108="","",IF(B108="NB",U107,IF(T108="",SUM($T$5:$T108)+S108,SUM($T$5:$T108))))</f>
        <v/>
      </c>
      <c r="V108" s="108" t="str">
        <f t="shared" si="82"/>
        <v/>
      </c>
      <c r="W108" s="82" t="e">
        <f t="shared" si="96"/>
        <v>#VALUE!</v>
      </c>
      <c r="X108" s="84" t="str">
        <f t="shared" si="97"/>
        <v/>
      </c>
      <c r="Y108" s="9" t="str">
        <f t="shared" si="88"/>
        <v>B</v>
      </c>
      <c r="Z108" s="4" t="str">
        <f t="shared" si="89"/>
        <v>C</v>
      </c>
      <c r="AA108" s="4" t="str">
        <f t="shared" si="90"/>
        <v>M1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>IF(M107="","",IF(M106="P",BL108,""))</f>
        <v/>
      </c>
      <c r="AY108" s="1" t="str">
        <f>IF(M107="","",IF(M106="B",BL108,""))</f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3"/>
        <v/>
      </c>
      <c r="C109" s="102" t="str">
        <f t="shared" si="83"/>
        <v/>
      </c>
      <c r="D109" s="98" t="str">
        <f t="shared" si="117"/>
        <v/>
      </c>
      <c r="E109" s="99" t="str">
        <f t="shared" si="118"/>
        <v/>
      </c>
      <c r="F109" s="10" t="str">
        <f t="shared" si="94"/>
        <v/>
      </c>
      <c r="H109" s="105" t="str">
        <f t="shared" si="84"/>
        <v/>
      </c>
      <c r="I109" s="98" t="str">
        <f t="shared" si="119"/>
        <v/>
      </c>
      <c r="J109" s="99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5" t="str">
        <f t="shared" si="85"/>
        <v/>
      </c>
      <c r="P109" s="98" t="str">
        <f t="shared" si="122"/>
        <v/>
      </c>
      <c r="Q109" s="99" t="str">
        <f t="shared" si="123"/>
        <v/>
      </c>
      <c r="R109" s="5" t="str">
        <f t="shared" si="124"/>
        <v/>
      </c>
      <c r="S109" s="5" t="str">
        <f t="shared" si="95"/>
        <v/>
      </c>
      <c r="T109" s="131" t="str">
        <f t="shared" si="125"/>
        <v/>
      </c>
      <c r="U109" s="5" t="str">
        <f>IF(M109="","",IF(B109="NB",U108,IF(T109="",SUM($T$5:$T109)+S109,SUM($T$5:$T109))))</f>
        <v/>
      </c>
      <c r="V109" s="109" t="str">
        <f t="shared" si="82"/>
        <v/>
      </c>
      <c r="W109" s="82" t="e">
        <f t="shared" si="96"/>
        <v>#VALUE!</v>
      </c>
      <c r="X109" s="84" t="str">
        <f t="shared" si="97"/>
        <v/>
      </c>
      <c r="Y109" s="9" t="str">
        <f t="shared" si="88"/>
        <v>B</v>
      </c>
      <c r="Z109" s="4" t="str">
        <f t="shared" si="89"/>
        <v>C</v>
      </c>
      <c r="AA109" s="4" t="str">
        <f t="shared" si="90"/>
        <v>M1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>IF(M108="","",IF(M107="P",BL109,""))</f>
        <v/>
      </c>
      <c r="AY109" s="1" t="str">
        <f>IF(M108="","",IF(M107="B",BL109,""))</f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9</v>
      </c>
      <c r="P114" s="186"/>
      <c r="Q114" s="186"/>
      <c r="R114" s="186"/>
      <c r="S114" s="186"/>
      <c r="T114" s="186"/>
      <c r="U114" s="186"/>
      <c r="V114" s="190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11</v>
      </c>
      <c r="P115" s="186"/>
      <c r="Q115" s="186"/>
      <c r="R115" s="186"/>
      <c r="S115" s="186"/>
      <c r="T115" s="186"/>
      <c r="U115" s="186"/>
      <c r="V115" s="190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12</v>
      </c>
      <c r="P116" s="186"/>
      <c r="Q116" s="186"/>
      <c r="R116" s="186"/>
      <c r="S116" s="186"/>
      <c r="T116" s="186"/>
      <c r="U116" s="186"/>
      <c r="V116" s="190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46">IF(M137="","",IF(Y138="B",IF(M137="P",BH138,""),IF(M136="B",BH138,"")))</f>
        <v/>
      </c>
      <c r="AF138" s="1" t="str">
        <f t="shared" ref="AF138:AF169" si="147">IF(M137="","",IF(Y138="B",IF(M137="B",BH138,""),IF(M136="P",BH138,"")))</f>
        <v/>
      </c>
      <c r="AG138" s="1" t="str">
        <f t="shared" ref="AG138:AG169" si="148">IF(M137="","",IF(Z138="C",IF(M137="B",BJ138,""),IF(M136="B",BJ138,"")))</f>
        <v/>
      </c>
      <c r="AH138" s="1" t="str">
        <f t="shared" ref="AH138:AH169" si="149">IF(M137="","",IF(Z138="C",IF(M137="P",BJ138,""),IF(M136="P",BJ138,"")))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0">IF(M169="","",IF(Y170="B",IF(M169="P",BH170,""),IF(M168="B",BH170,"")))</f>
        <v/>
      </c>
      <c r="AF170" s="1" t="str">
        <f t="shared" ref="AF170:AF201" si="161">IF(M169="","",IF(Y170="B",IF(M169="B",BH170,""),IF(M168="P",BH170,"")))</f>
        <v/>
      </c>
      <c r="AG170" s="1" t="str">
        <f t="shared" ref="AG170:AG195" si="162">IF(M169="","",IF(Z170="C",IF(M169="B",BJ170,""),IF(M168="B",BJ170,"")))</f>
        <v/>
      </c>
      <c r="AH170" s="1" t="str">
        <f t="shared" ref="AH170:AH201" si="163">IF(M169="","",IF(Z170="C",IF(M169="P",BJ170,""),IF(M168="P",BJ170,"")))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si="163"/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3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3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3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3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3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66">IF(M201="","",IF(Y202="B",IF(M201="P",BH202,""),IF(M200="B",BH202,"")))</f>
        <v/>
      </c>
      <c r="AF202" s="1" t="str">
        <f t="shared" ref="AF202:AF209" si="167">IF(M201="","",IF(Y202="B",IF(M201="B",BH202,""),IF(M200="P",BH202,"")))</f>
        <v/>
      </c>
      <c r="AH202" s="1" t="str">
        <f t="shared" ref="AH202:AH209" si="168">IF(M201="","",IF(Z202="C",IF(M201="P",BJ202,""),IF(M200="P",BJ202,"")))</f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66"/>
        <v/>
      </c>
      <c r="AF203" s="1" t="str">
        <f t="shared" si="167"/>
        <v/>
      </c>
      <c r="AH203" s="1" t="str">
        <f t="shared" si="168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66"/>
        <v/>
      </c>
      <c r="AF204" s="1" t="str">
        <f t="shared" si="167"/>
        <v/>
      </c>
      <c r="AH204" s="1" t="str">
        <f t="shared" si="168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66"/>
        <v/>
      </c>
      <c r="AF205" s="1" t="str">
        <f t="shared" si="167"/>
        <v/>
      </c>
      <c r="AH205" s="1" t="str">
        <f t="shared" si="168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66"/>
        <v/>
      </c>
      <c r="AF206" s="1" t="str">
        <f t="shared" si="167"/>
        <v/>
      </c>
      <c r="AH206" s="1" t="str">
        <f t="shared" si="168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66"/>
        <v/>
      </c>
      <c r="AF207" s="1" t="str">
        <f t="shared" si="167"/>
        <v/>
      </c>
      <c r="AH207" s="1" t="str">
        <f t="shared" si="168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66"/>
        <v/>
      </c>
      <c r="AF208" s="1" t="str">
        <f t="shared" si="167"/>
        <v/>
      </c>
      <c r="AH208" s="1" t="str">
        <f t="shared" si="168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66"/>
        <v/>
      </c>
      <c r="AF209" s="1" t="str">
        <f t="shared" si="167"/>
        <v/>
      </c>
      <c r="AH209" s="1" t="str">
        <f t="shared" si="168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k8sNarFPWfWc/jy0C7S3mAYkKH2o1vv17bGCDj4jMI4VqwVKu4K8Jg5cCWGZrfATci0VN44p0fqszZU7SAgjkQ==" saltValue="7DvLW6R66Ot+bSpzVuq30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41" priority="3" operator="equal">
      <formula>"B"</formula>
    </cfRule>
    <cfRule type="cellIs" dxfId="40" priority="4" operator="equal">
      <formula>"P"</formula>
    </cfRule>
  </conditionalFormatting>
  <conditionalFormatting sqref="M5:M109">
    <cfRule type="cellIs" dxfId="39" priority="5" operator="equal">
      <formula>"P"</formula>
    </cfRule>
  </conditionalFormatting>
  <conditionalFormatting sqref="T5:T109 V5:V109">
    <cfRule type="cellIs" dxfId="3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36" width="8.7109375" style="1" hidden="1" customWidth="1"/>
    <col min="37" max="37" width="10.5703125" style="1" hidden="1" customWidth="1"/>
    <col min="38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3" width="9.140625" style="1" customWidth="1"/>
    <col min="84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Dashboard'!AT3</f>
        <v>Hedge 4 | (BM1C)2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-6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X29&amp;X30&amp;X31&amp;X32&amp;X33&amp;X34</f>
        <v>WWLWWW</v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>B</v>
      </c>
      <c r="AH10" s="1" t="str">
        <f t="shared" ref="AH10:AH41" si="19">IF(M9="","",IF(Z10="C",IF(M9="P",BJ10,""),IF(M8="B",BJ10,"")))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/>
      </c>
      <c r="J11" s="97" t="str">
        <f t="shared" ref="J11:J74" si="39">AH11</f>
        <v>L4</v>
      </c>
      <c r="K11" s="8" t="str">
        <f t="shared" ref="K11:K74" si="40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-5</v>
      </c>
      <c r="T11" s="130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8" t="str">
        <f t="shared" si="0"/>
        <v/>
      </c>
      <c r="W11" s="82">
        <f t="shared" si="14"/>
        <v>-6</v>
      </c>
      <c r="X11" s="84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L4</v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>F2</v>
      </c>
      <c r="J12" s="97" t="str">
        <f t="shared" si="39"/>
        <v/>
      </c>
      <c r="K12" s="8" t="str">
        <f t="shared" si="40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F2</v>
      </c>
      <c r="R12" s="4" t="str">
        <f t="shared" si="43"/>
        <v>L</v>
      </c>
      <c r="S12" s="4">
        <f t="shared" si="13"/>
        <v>-4</v>
      </c>
      <c r="T12" s="130" t="str">
        <f t="shared" si="44"/>
        <v/>
      </c>
      <c r="U12" s="4">
        <f>IF(M12="","",IF(B12="NB",U11,IF(T12="",SUM($T$5:$T12)+S12,SUM($T$5:$T12))))</f>
        <v>-4</v>
      </c>
      <c r="V12" s="108" t="str">
        <f t="shared" si="0"/>
        <v/>
      </c>
      <c r="W12" s="82">
        <f t="shared" si="14"/>
        <v>1</v>
      </c>
      <c r="X12" s="84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F2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5"/>
        <v>3</v>
      </c>
      <c r="AL12" s="1">
        <f t="shared" si="46"/>
        <v>2</v>
      </c>
      <c r="AM12" s="1">
        <f t="shared" si="5"/>
        <v>1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Y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L4L</v>
      </c>
      <c r="BJ12" s="1" t="str">
        <f t="shared" si="51"/>
        <v>F2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2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P8</v>
      </c>
      <c r="C13" s="101" t="str">
        <f t="shared" si="1"/>
        <v/>
      </c>
      <c r="D13" s="96" t="str">
        <f t="shared" si="36"/>
        <v>L4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>B</v>
      </c>
      <c r="J13" s="97" t="str">
        <f t="shared" si="39"/>
        <v/>
      </c>
      <c r="K13" s="8" t="str">
        <f t="shared" si="40"/>
        <v>L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1"/>
        <v>F3</v>
      </c>
      <c r="Q13" s="97" t="str">
        <f t="shared" si="42"/>
        <v/>
      </c>
      <c r="R13" s="4" t="str">
        <f t="shared" si="43"/>
        <v>L</v>
      </c>
      <c r="S13" s="4">
        <f t="shared" si="13"/>
        <v>-12</v>
      </c>
      <c r="T13" s="130" t="str">
        <f t="shared" si="44"/>
        <v/>
      </c>
      <c r="U13" s="4">
        <f>IF(M13="","",IF(B13="NB",U12,IF(T13="",SUM($T$5:$T13)+S13,SUM($T$5:$T13))))</f>
        <v>-12</v>
      </c>
      <c r="V13" s="108" t="str">
        <f t="shared" si="0"/>
        <v/>
      </c>
      <c r="W13" s="82">
        <f t="shared" si="14"/>
        <v>-8</v>
      </c>
      <c r="X13" s="84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F3</v>
      </c>
      <c r="AJ13" s="1" t="str">
        <f t="shared" si="21"/>
        <v/>
      </c>
      <c r="AK13" s="1">
        <f t="shared" si="45"/>
        <v>8</v>
      </c>
      <c r="AL13" s="1">
        <f t="shared" si="46"/>
        <v>0</v>
      </c>
      <c r="AM13" s="1">
        <f t="shared" si="5"/>
        <v>0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F2W</v>
      </c>
      <c r="BJ13" s="1" t="str">
        <f t="shared" si="51"/>
        <v>B</v>
      </c>
      <c r="BK13" s="1" t="str">
        <f t="shared" si="35"/>
        <v>F2L</v>
      </c>
      <c r="BL13" s="1" t="str">
        <f t="shared" si="52"/>
        <v>F3</v>
      </c>
      <c r="BM13" s="1" t="str">
        <f t="shared" si="53"/>
        <v>4</v>
      </c>
      <c r="BN13" s="1">
        <f t="shared" si="54"/>
        <v>1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B2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H14" s="105" t="str">
        <f t="shared" si="2"/>
        <v/>
      </c>
      <c r="I14" s="98" t="str">
        <f t="shared" si="38"/>
        <v>F2</v>
      </c>
      <c r="J14" s="99" t="str">
        <f t="shared" si="39"/>
        <v/>
      </c>
      <c r="K14" s="10" t="str">
        <f t="shared" si="40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/>
      </c>
      <c r="Q14" s="99" t="str">
        <f t="shared" si="42"/>
        <v>XF2</v>
      </c>
      <c r="R14" s="5" t="str">
        <f t="shared" si="43"/>
        <v>W</v>
      </c>
      <c r="S14" s="5">
        <f t="shared" si="13"/>
        <v>-10</v>
      </c>
      <c r="T14" s="131" t="str">
        <f t="shared" si="44"/>
        <v/>
      </c>
      <c r="U14" s="5">
        <f>IF(M14="","",IF(B14="NB",U13,IF(T14="",SUM($T$5:$T14)+S14,SUM($T$5:$T14))))</f>
        <v>-10</v>
      </c>
      <c r="V14" s="109" t="str">
        <f t="shared" si="0"/>
        <v/>
      </c>
      <c r="W14" s="82">
        <f t="shared" si="14"/>
        <v>2</v>
      </c>
      <c r="X14" s="84" t="str">
        <f t="shared" si="15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5"/>
        <v>2</v>
      </c>
      <c r="AL14" s="1">
        <f t="shared" si="46"/>
        <v>4</v>
      </c>
      <c r="AM14" s="1">
        <f t="shared" si="5"/>
        <v>1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BL</v>
      </c>
      <c r="BJ14" s="1" t="str">
        <f t="shared" si="51"/>
        <v>F2</v>
      </c>
      <c r="BK14" s="1" t="str">
        <f t="shared" si="35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2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>C</v>
      </c>
      <c r="I15" s="13" t="str">
        <f t="shared" si="38"/>
        <v>F3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F3</v>
      </c>
      <c r="R15" s="95" t="str">
        <f t="shared" si="43"/>
        <v>W</v>
      </c>
      <c r="S15" s="95">
        <f t="shared" si="13"/>
        <v>-9</v>
      </c>
      <c r="T15" s="106" t="str">
        <f t="shared" si="44"/>
        <v/>
      </c>
      <c r="U15" s="95">
        <f>IF(M15="","",IF(B15="NB",U14,IF(T15="",SUM($T$5:$T15)+S15,SUM($T$5:$T15))))</f>
        <v>-9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5"/>
        <v>3</v>
      </c>
      <c r="AL15" s="1">
        <f t="shared" si="46"/>
        <v>4</v>
      </c>
      <c r="AM15" s="1">
        <f t="shared" si="5"/>
        <v>4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F2L</v>
      </c>
      <c r="BJ15" s="1" t="str">
        <f t="shared" si="51"/>
        <v>F3</v>
      </c>
      <c r="BK15" s="1" t="str">
        <f t="shared" si="35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3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/>
      </c>
      <c r="I16" s="96" t="str">
        <f t="shared" si="38"/>
        <v>XF2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B</v>
      </c>
      <c r="R16" s="4" t="str">
        <f t="shared" si="43"/>
        <v>L</v>
      </c>
      <c r="S16" s="4">
        <f t="shared" si="13"/>
        <v>-12</v>
      </c>
      <c r="T16" s="130" t="str">
        <f t="shared" si="44"/>
        <v/>
      </c>
      <c r="U16" s="4">
        <f>IF(M16="","",IF(B16="NB",U15,IF(T16="",SUM($T$5:$T16)+S16,SUM($T$5:$T16))))</f>
        <v>-12</v>
      </c>
      <c r="V16" s="108" t="str">
        <f t="shared" si="0"/>
        <v/>
      </c>
      <c r="W16" s="82">
        <f t="shared" si="14"/>
        <v>-3</v>
      </c>
      <c r="X16" s="84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2</v>
      </c>
      <c r="AL16" s="1">
        <f t="shared" si="46"/>
        <v>5</v>
      </c>
      <c r="AM16" s="1">
        <f t="shared" si="5"/>
        <v>3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F3L</v>
      </c>
      <c r="BJ16" s="1" t="str">
        <f t="shared" si="51"/>
        <v>XF2</v>
      </c>
      <c r="BK16" s="1" t="str">
        <f t="shared" si="35"/>
        <v>F3W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/>
      </c>
      <c r="J17" s="97" t="str">
        <f t="shared" si="39"/>
        <v>F3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F2</v>
      </c>
      <c r="Q17" s="97" t="str">
        <f t="shared" si="42"/>
        <v/>
      </c>
      <c r="R17" s="4" t="str">
        <f t="shared" si="43"/>
        <v>L</v>
      </c>
      <c r="S17" s="4">
        <f t="shared" si="13"/>
        <v>-13</v>
      </c>
      <c r="T17" s="130" t="str">
        <f t="shared" si="44"/>
        <v/>
      </c>
      <c r="U17" s="4">
        <f>IF(M17="","",IF(B17="NB",U16,IF(T17="",SUM($T$5:$T17)+S17,SUM($T$5:$T17))))</f>
        <v>-13</v>
      </c>
      <c r="V17" s="108" t="str">
        <f t="shared" si="0"/>
        <v/>
      </c>
      <c r="W17" s="82">
        <f t="shared" si="14"/>
        <v>-1</v>
      </c>
      <c r="X17" s="84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5"/>
        <v>4</v>
      </c>
      <c r="AL17" s="1">
        <f t="shared" si="46"/>
        <v>3</v>
      </c>
      <c r="AM17" s="1">
        <f t="shared" si="5"/>
        <v>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47"/>
        <v>N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XF2W</v>
      </c>
      <c r="BJ17" s="1" t="str">
        <f t="shared" si="51"/>
        <v>F3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1" t="str">
        <f t="shared" si="1"/>
        <v>M1</v>
      </c>
      <c r="D18" s="96" t="str">
        <f t="shared" si="36"/>
        <v>F3</v>
      </c>
      <c r="E18" s="97" t="str">
        <f t="shared" si="37"/>
        <v/>
      </c>
      <c r="F18" s="8" t="str">
        <f t="shared" si="12"/>
        <v>L</v>
      </c>
      <c r="H18" s="104" t="str">
        <f t="shared" si="2"/>
        <v/>
      </c>
      <c r="I18" s="96" t="str">
        <f t="shared" si="38"/>
        <v>B</v>
      </c>
      <c r="J18" s="97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1"/>
        <v>F3</v>
      </c>
      <c r="Q18" s="97" t="str">
        <f t="shared" si="42"/>
        <v/>
      </c>
      <c r="R18" s="4" t="str">
        <f t="shared" si="43"/>
        <v>L</v>
      </c>
      <c r="S18" s="4">
        <f t="shared" si="13"/>
        <v>-20</v>
      </c>
      <c r="T18" s="130" t="str">
        <f t="shared" si="44"/>
        <v/>
      </c>
      <c r="U18" s="4">
        <f>IF(M18="","",IF(B18="NB",U17,IF(T18="",SUM($T$5:$T18)+S18,SUM($T$5:$T18))))</f>
        <v>-20</v>
      </c>
      <c r="V18" s="108" t="str">
        <f t="shared" si="0"/>
        <v/>
      </c>
      <c r="W18" s="82">
        <f t="shared" si="14"/>
        <v>-7</v>
      </c>
      <c r="X18" s="84" t="str">
        <f t="shared" si="15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7</v>
      </c>
      <c r="AL18" s="1">
        <f t="shared" si="46"/>
        <v>0</v>
      </c>
      <c r="AM18" s="1">
        <f t="shared" si="5"/>
        <v>-6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F3W</v>
      </c>
      <c r="BJ18" s="1" t="str">
        <f t="shared" si="51"/>
        <v>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P2</v>
      </c>
      <c r="C19" s="102" t="str">
        <f t="shared" si="1"/>
        <v/>
      </c>
      <c r="D19" s="98" t="str">
        <f t="shared" si="36"/>
        <v/>
      </c>
      <c r="E19" s="99" t="str">
        <f t="shared" si="37"/>
        <v>XF2</v>
      </c>
      <c r="F19" s="10" t="str">
        <f t="shared" si="12"/>
        <v>L</v>
      </c>
      <c r="H19" s="105" t="str">
        <f t="shared" si="2"/>
        <v/>
      </c>
      <c r="I19" s="98" t="str">
        <f t="shared" si="38"/>
        <v>F2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>XF2</v>
      </c>
      <c r="Q19" s="99" t="str">
        <f t="shared" si="42"/>
        <v/>
      </c>
      <c r="R19" s="5" t="str">
        <f t="shared" si="43"/>
        <v>W</v>
      </c>
      <c r="S19" s="5">
        <f t="shared" si="13"/>
        <v>-18</v>
      </c>
      <c r="T19" s="131" t="str">
        <f t="shared" si="44"/>
        <v/>
      </c>
      <c r="U19" s="5">
        <f>IF(M19="","",IF(B19="NB",U18,IF(T19="",SUM($T$5:$T19)+S19,SUM($T$5:$T19))))</f>
        <v>-18</v>
      </c>
      <c r="V19" s="109" t="str">
        <f t="shared" si="0"/>
        <v/>
      </c>
      <c r="W19" s="82">
        <f t="shared" si="14"/>
        <v>2</v>
      </c>
      <c r="X19" s="84" t="str">
        <f t="shared" si="15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XF2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4</v>
      </c>
      <c r="AL19" s="1">
        <f t="shared" si="46"/>
        <v>2</v>
      </c>
      <c r="AM19" s="1">
        <f t="shared" si="5"/>
        <v>-5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10</v>
      </c>
      <c r="AT19" s="15" t="str">
        <f t="shared" si="47"/>
        <v>N</v>
      </c>
      <c r="AU19" s="1" t="str">
        <f t="shared" si="27"/>
        <v>Y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F3L</v>
      </c>
      <c r="BH19" s="1" t="str">
        <f t="shared" si="50"/>
        <v>XF2</v>
      </c>
      <c r="BI19" s="1" t="str">
        <f t="shared" si="34"/>
        <v>BL</v>
      </c>
      <c r="BJ19" s="1" t="str">
        <f t="shared" si="51"/>
        <v>F2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100" t="str">
        <f t="shared" si="1"/>
        <v>B</v>
      </c>
      <c r="D20" s="13" t="str">
        <f t="shared" si="36"/>
        <v>XB</v>
      </c>
      <c r="E20" s="45" t="str">
        <f t="shared" si="37"/>
        <v/>
      </c>
      <c r="F20" s="14" t="str">
        <f t="shared" si="12"/>
        <v>W</v>
      </c>
      <c r="H20" s="103" t="str">
        <f t="shared" si="2"/>
        <v/>
      </c>
      <c r="I20" s="13" t="str">
        <f t="shared" si="38"/>
        <v/>
      </c>
      <c r="J20" s="45" t="str">
        <f t="shared" si="39"/>
        <v>B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5" t="str">
        <f t="shared" si="43"/>
        <v>L</v>
      </c>
      <c r="S20" s="95">
        <f t="shared" si="13"/>
        <v>-21</v>
      </c>
      <c r="T20" s="106" t="str">
        <f t="shared" si="44"/>
        <v/>
      </c>
      <c r="U20" s="95">
        <f>IF(M20="","",IF(B20="NB",U19,IF(T20="",SUM($T$5:$T20)+S20,SUM($T$5:$T20))))</f>
        <v>-21</v>
      </c>
      <c r="V20" s="107" t="str">
        <f t="shared" si="0"/>
        <v/>
      </c>
      <c r="W20" s="82">
        <f t="shared" si="14"/>
        <v>-3</v>
      </c>
      <c r="X20" s="84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16"/>
        <v>XB</v>
      </c>
      <c r="AF20" s="1" t="str">
        <f t="shared" si="17"/>
        <v/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5"/>
        <v>1</v>
      </c>
      <c r="AL20" s="1">
        <f t="shared" si="46"/>
        <v>4</v>
      </c>
      <c r="AM20" s="1">
        <f t="shared" si="5"/>
        <v>-6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47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XF2L</v>
      </c>
      <c r="BH20" s="1" t="str">
        <f t="shared" si="50"/>
        <v>XB</v>
      </c>
      <c r="BI20" s="1" t="str">
        <f t="shared" si="34"/>
        <v>F2W</v>
      </c>
      <c r="BJ20" s="1" t="str">
        <f t="shared" si="51"/>
        <v>B</v>
      </c>
      <c r="BK20" s="1" t="str">
        <f t="shared" si="35"/>
        <v>XF2W</v>
      </c>
      <c r="BL20" s="1" t="str">
        <f t="shared" si="52"/>
        <v>F3</v>
      </c>
      <c r="BM20" s="1">
        <f t="shared" si="53"/>
        <v>1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1" t="str">
        <f t="shared" si="1"/>
        <v/>
      </c>
      <c r="D21" s="96" t="str">
        <f t="shared" si="36"/>
        <v>XF2</v>
      </c>
      <c r="E21" s="97" t="str">
        <f t="shared" si="37"/>
        <v/>
      </c>
      <c r="F21" s="8" t="str">
        <f t="shared" si="12"/>
        <v>W</v>
      </c>
      <c r="H21" s="104" t="str">
        <f t="shared" si="2"/>
        <v/>
      </c>
      <c r="I21" s="96" t="str">
        <f t="shared" si="38"/>
        <v/>
      </c>
      <c r="J21" s="97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/>
      </c>
      <c r="Q21" s="97" t="str">
        <f t="shared" si="42"/>
        <v>XF2</v>
      </c>
      <c r="R21" s="4" t="str">
        <f t="shared" si="43"/>
        <v>L</v>
      </c>
      <c r="S21" s="4">
        <f t="shared" si="13"/>
        <v>-23</v>
      </c>
      <c r="T21" s="130" t="str">
        <f t="shared" si="44"/>
        <v/>
      </c>
      <c r="U21" s="4">
        <f>IF(M21="","",IF(B21="NB",U20,IF(T21="",SUM($T$5:$T21)+S21,SUM($T$5:$T21))))</f>
        <v>-23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2</v>
      </c>
      <c r="AL21" s="1">
        <f t="shared" si="46"/>
        <v>4</v>
      </c>
      <c r="AM21" s="1">
        <f t="shared" si="5"/>
        <v>-9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12</v>
      </c>
      <c r="AT21" s="15" t="str">
        <f t="shared" si="47"/>
        <v>Y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XBW</v>
      </c>
      <c r="BH21" s="1" t="str">
        <f t="shared" si="50"/>
        <v>XF2</v>
      </c>
      <c r="BI21" s="1" t="str">
        <f t="shared" si="34"/>
        <v>BL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101" t="str">
        <f t="shared" si="1"/>
        <v/>
      </c>
      <c r="D22" s="96" t="str">
        <f t="shared" si="36"/>
        <v>B</v>
      </c>
      <c r="E22" s="97" t="str">
        <f t="shared" si="37"/>
        <v/>
      </c>
      <c r="F22" s="8" t="str">
        <f t="shared" si="12"/>
        <v>W</v>
      </c>
      <c r="H22" s="104" t="str">
        <f t="shared" si="2"/>
        <v>M1</v>
      </c>
      <c r="I22" s="96" t="str">
        <f t="shared" si="38"/>
        <v>F3</v>
      </c>
      <c r="J22" s="97" t="str">
        <f t="shared" si="39"/>
        <v/>
      </c>
      <c r="K22" s="8" t="str">
        <f t="shared" si="40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1"/>
        <v>XB</v>
      </c>
      <c r="Q22" s="97" t="str">
        <f t="shared" si="42"/>
        <v/>
      </c>
      <c r="R22" s="4" t="str">
        <f t="shared" si="43"/>
        <v>W</v>
      </c>
      <c r="S22" s="4">
        <f t="shared" si="13"/>
        <v>-18</v>
      </c>
      <c r="T22" s="130" t="str">
        <f t="shared" si="44"/>
        <v/>
      </c>
      <c r="U22" s="4">
        <f>IF(M22="","",IF(B22="NB",U21,IF(T22="",SUM($T$5:$T22)+S22,SUM($T$5:$T22))))</f>
        <v>-18</v>
      </c>
      <c r="V22" s="108" t="str">
        <f t="shared" si="0"/>
        <v/>
      </c>
      <c r="W22" s="82">
        <f t="shared" si="14"/>
        <v>5</v>
      </c>
      <c r="X22" s="84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5"/>
        <v>5</v>
      </c>
      <c r="AL22" s="1">
        <f t="shared" si="46"/>
        <v>0</v>
      </c>
      <c r="AM22" s="1">
        <f t="shared" si="5"/>
        <v>-8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XF2W</v>
      </c>
      <c r="BH22" s="1" t="str">
        <f t="shared" si="50"/>
        <v>B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P8</v>
      </c>
      <c r="C23" s="101" t="str">
        <f t="shared" si="1"/>
        <v/>
      </c>
      <c r="D23" s="96" t="str">
        <f t="shared" si="36"/>
        <v>L4</v>
      </c>
      <c r="E23" s="97" t="str">
        <f t="shared" si="37"/>
        <v/>
      </c>
      <c r="F23" s="8" t="str">
        <f t="shared" si="12"/>
        <v>L</v>
      </c>
      <c r="H23" s="104" t="str">
        <f t="shared" si="2"/>
        <v/>
      </c>
      <c r="I23" s="96" t="str">
        <f t="shared" si="38"/>
        <v>F2</v>
      </c>
      <c r="J23" s="97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XF2</v>
      </c>
      <c r="Q23" s="97" t="str">
        <f t="shared" si="42"/>
        <v/>
      </c>
      <c r="R23" s="4" t="str">
        <f t="shared" si="43"/>
        <v>L</v>
      </c>
      <c r="S23" s="4">
        <f t="shared" si="13"/>
        <v>-26</v>
      </c>
      <c r="T23" s="130" t="str">
        <f t="shared" si="44"/>
        <v/>
      </c>
      <c r="U23" s="4">
        <f>IF(M23="","",IF(B23="NB",U22,IF(T23="",SUM($T$5:$T23)+S23,SUM($T$5:$T23))))</f>
        <v>-26</v>
      </c>
      <c r="V23" s="108" t="str">
        <f t="shared" si="0"/>
        <v/>
      </c>
      <c r="W23" s="82">
        <f t="shared" si="14"/>
        <v>-8</v>
      </c>
      <c r="X23" s="84" t="str">
        <f t="shared" si="15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8</v>
      </c>
      <c r="AL23" s="1">
        <f t="shared" si="46"/>
        <v>0</v>
      </c>
      <c r="AM23" s="1">
        <f t="shared" si="5"/>
        <v>-9</v>
      </c>
      <c r="AN23" s="1">
        <f t="shared" si="22"/>
        <v>-1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BW</v>
      </c>
      <c r="BH23" s="1" t="str">
        <f t="shared" si="50"/>
        <v>L4</v>
      </c>
      <c r="BI23" s="1" t="str">
        <f t="shared" si="34"/>
        <v>F3W</v>
      </c>
      <c r="BJ23" s="1" t="str">
        <f t="shared" si="51"/>
        <v>F2</v>
      </c>
      <c r="BK23" s="1" t="str">
        <f t="shared" si="35"/>
        <v>XBW</v>
      </c>
      <c r="BL23" s="1" t="str">
        <f t="shared" si="52"/>
        <v>XF2</v>
      </c>
      <c r="BM23" s="1" t="str">
        <f t="shared" si="53"/>
        <v>4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NB</v>
      </c>
      <c r="C24" s="102" t="str">
        <f t="shared" si="1"/>
        <v/>
      </c>
      <c r="D24" s="98" t="str">
        <f t="shared" si="36"/>
        <v/>
      </c>
      <c r="E24" s="99" t="str">
        <f t="shared" si="37"/>
        <v>F2</v>
      </c>
      <c r="F24" s="10" t="str">
        <f t="shared" si="12"/>
        <v>W</v>
      </c>
      <c r="H24" s="105" t="str">
        <f t="shared" si="2"/>
        <v/>
      </c>
      <c r="I24" s="98" t="str">
        <f t="shared" si="38"/>
        <v>F3</v>
      </c>
      <c r="J24" s="99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/>
      </c>
      <c r="Q24" s="99" t="str">
        <f t="shared" si="42"/>
        <v>XB</v>
      </c>
      <c r="R24" s="5" t="str">
        <f t="shared" si="43"/>
        <v>W</v>
      </c>
      <c r="S24" s="5">
        <f t="shared" si="13"/>
        <v>-26</v>
      </c>
      <c r="T24" s="131" t="str">
        <f t="shared" si="44"/>
        <v/>
      </c>
      <c r="U24" s="5">
        <f>IF(M24="","",IF(B24="NB",U23,IF(T24="",SUM($T$5:$T24)+S24,SUM($T$5:$T24))))</f>
        <v>-26</v>
      </c>
      <c r="V24" s="109" t="str">
        <f t="shared" si="0"/>
        <v/>
      </c>
      <c r="W24" s="82">
        <f t="shared" si="14"/>
        <v>0</v>
      </c>
      <c r="X24" s="84" t="str">
        <f t="shared" si="15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5"/>
        <v>3</v>
      </c>
      <c r="AL24" s="1">
        <f t="shared" si="46"/>
        <v>3</v>
      </c>
      <c r="AM24" s="1">
        <f t="shared" si="5"/>
        <v>-9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47"/>
        <v>Y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L4L</v>
      </c>
      <c r="BH24" s="1" t="str">
        <f t="shared" si="50"/>
        <v>F2</v>
      </c>
      <c r="BI24" s="1" t="str">
        <f t="shared" si="34"/>
        <v>F2L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0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3" t="str">
        <f t="shared" si="2"/>
        <v>C</v>
      </c>
      <c r="I25" s="13" t="str">
        <f t="shared" si="38"/>
        <v>XF2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5" t="str">
        <f t="shared" si="43"/>
        <v>W</v>
      </c>
      <c r="S25" s="95">
        <f t="shared" si="13"/>
        <v>-26</v>
      </c>
      <c r="T25" s="106" t="str">
        <f t="shared" si="44"/>
        <v/>
      </c>
      <c r="U25" s="95">
        <f>IF(M25="","",IF(B25="NB",U24,IF(T25="",SUM($T$5:$T25)+S25,SUM($T$5:$T25))))</f>
        <v>-26</v>
      </c>
      <c r="V25" s="107" t="str">
        <f t="shared" si="0"/>
        <v/>
      </c>
      <c r="W25" s="82">
        <f t="shared" si="14"/>
        <v>0</v>
      </c>
      <c r="X25" s="84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5"/>
        <v>2</v>
      </c>
      <c r="AL25" s="1">
        <f t="shared" si="46"/>
        <v>2</v>
      </c>
      <c r="AM25" s="1">
        <f t="shared" si="5"/>
        <v>-9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47"/>
        <v>N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F2W</v>
      </c>
      <c r="BH25" s="1" t="str">
        <f t="shared" si="50"/>
        <v>B</v>
      </c>
      <c r="BI25" s="1" t="str">
        <f t="shared" si="34"/>
        <v>F3L</v>
      </c>
      <c r="BJ25" s="1" t="str">
        <f t="shared" si="51"/>
        <v>XF2</v>
      </c>
      <c r="BK25" s="1" t="str">
        <f t="shared" si="35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1" t="str">
        <f t="shared" si="1"/>
        <v/>
      </c>
      <c r="D26" s="96" t="str">
        <f t="shared" si="36"/>
        <v/>
      </c>
      <c r="E26" s="97" t="str">
        <f t="shared" si="37"/>
        <v>L4</v>
      </c>
      <c r="F26" s="8" t="str">
        <f t="shared" si="12"/>
        <v>L</v>
      </c>
      <c r="H26" s="104" t="str">
        <f t="shared" si="2"/>
        <v/>
      </c>
      <c r="I26" s="96" t="str">
        <f t="shared" si="38"/>
        <v>XB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L4</v>
      </c>
      <c r="R26" s="4" t="str">
        <f t="shared" si="43"/>
        <v>L</v>
      </c>
      <c r="S26" s="4">
        <f t="shared" si="13"/>
        <v>-33</v>
      </c>
      <c r="T26" s="130" t="str">
        <f t="shared" si="44"/>
        <v/>
      </c>
      <c r="U26" s="4">
        <f>IF(M26="","",IF(B26="NB",U25,IF(T26="",SUM($T$5:$T26)+S26,SUM($T$5:$T26))))</f>
        <v>-33</v>
      </c>
      <c r="V26" s="108" t="str">
        <f t="shared" si="0"/>
        <v/>
      </c>
      <c r="W26" s="82">
        <f t="shared" si="14"/>
        <v>-7</v>
      </c>
      <c r="X26" s="84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1</v>
      </c>
      <c r="AL26" s="1">
        <f t="shared" si="46"/>
        <v>8</v>
      </c>
      <c r="AM26" s="1">
        <f t="shared" si="5"/>
        <v>-10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17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BW</v>
      </c>
      <c r="BH26" s="1" t="str">
        <f t="shared" si="50"/>
        <v>L4</v>
      </c>
      <c r="BI26" s="1" t="str">
        <f t="shared" si="34"/>
        <v>XF2L</v>
      </c>
      <c r="BJ26" s="1" t="str">
        <f t="shared" si="51"/>
        <v>XB</v>
      </c>
      <c r="BK26" s="1" t="str">
        <f t="shared" si="35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/>
      </c>
      <c r="J27" s="97" t="str">
        <f t="shared" si="39"/>
        <v>XF2</v>
      </c>
      <c r="K27" s="8" t="str">
        <f t="shared" si="40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F2</v>
      </c>
      <c r="Q27" s="97" t="str">
        <f t="shared" si="42"/>
        <v/>
      </c>
      <c r="R27" s="4" t="str">
        <f t="shared" si="43"/>
        <v>W</v>
      </c>
      <c r="S27" s="4">
        <f t="shared" si="13"/>
        <v>-31</v>
      </c>
      <c r="T27" s="130" t="str">
        <f t="shared" si="44"/>
        <v/>
      </c>
      <c r="U27" s="4">
        <f>IF(M27="","",IF(B27="NB",U26,IF(T27="",SUM($T$5:$T27)+S27,SUM($T$5:$T27))))</f>
        <v>-31</v>
      </c>
      <c r="V27" s="108" t="str">
        <f t="shared" si="0"/>
        <v/>
      </c>
      <c r="W27" s="82">
        <f t="shared" si="14"/>
        <v>2</v>
      </c>
      <c r="X27" s="84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5"/>
        <v>4</v>
      </c>
      <c r="AL27" s="1">
        <f t="shared" si="46"/>
        <v>2</v>
      </c>
      <c r="AM27" s="1">
        <f t="shared" si="5"/>
        <v>-9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18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L4L</v>
      </c>
      <c r="BH27" s="1" t="str">
        <f t="shared" si="50"/>
        <v>F2</v>
      </c>
      <c r="BI27" s="1" t="str">
        <f t="shared" si="34"/>
        <v>XBW</v>
      </c>
      <c r="BJ27" s="1" t="str">
        <f t="shared" si="51"/>
        <v>XF2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/>
      </c>
      <c r="J28" s="97" t="str">
        <f t="shared" si="39"/>
        <v>XB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13"/>
        <v>-30</v>
      </c>
      <c r="T28" s="130" t="str">
        <f t="shared" si="44"/>
        <v/>
      </c>
      <c r="U28" s="4">
        <f>IF(M28="","",IF(B28="NB",U27,IF(T28="",SUM($T$5:$T28)+S28,SUM($T$5:$T28))))</f>
        <v>-30</v>
      </c>
      <c r="V28" s="108" t="str">
        <f t="shared" si="0"/>
        <v/>
      </c>
      <c r="W28" s="82">
        <f t="shared" si="14"/>
        <v>1</v>
      </c>
      <c r="X28" s="84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5"/>
        <v>2</v>
      </c>
      <c r="AL28" s="1">
        <f t="shared" si="46"/>
        <v>1</v>
      </c>
      <c r="AM28" s="1">
        <f t="shared" si="5"/>
        <v>-6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19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XF2L</v>
      </c>
      <c r="BJ28" s="1" t="str">
        <f t="shared" si="51"/>
        <v>XB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>M1</v>
      </c>
      <c r="I29" s="98" t="str">
        <f t="shared" si="38"/>
        <v>B</v>
      </c>
      <c r="J29" s="99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L4</v>
      </c>
      <c r="Q29" s="99" t="str">
        <f t="shared" si="42"/>
        <v/>
      </c>
      <c r="R29" s="5" t="str">
        <f t="shared" si="43"/>
        <v>W</v>
      </c>
      <c r="S29" s="5">
        <f t="shared" si="13"/>
        <v>-21</v>
      </c>
      <c r="T29" s="131" t="str">
        <f t="shared" si="44"/>
        <v/>
      </c>
      <c r="U29" s="5">
        <f>IF(M29="","",IF(B29="NB",U28,IF(T29="",SUM($T$5:$T29)+S29,SUM($T$5:$T29))))</f>
        <v>-21</v>
      </c>
      <c r="V29" s="109" t="str">
        <f t="shared" si="0"/>
        <v/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5"/>
        <v>9</v>
      </c>
      <c r="AL29" s="1">
        <f t="shared" si="46"/>
        <v>0</v>
      </c>
      <c r="AM29" s="1">
        <f t="shared" si="5"/>
        <v>0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20</v>
      </c>
      <c r="AT29" s="15" t="str">
        <f t="shared" si="47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L4</v>
      </c>
      <c r="BI29" s="1" t="str">
        <f t="shared" si="34"/>
        <v>XBL</v>
      </c>
      <c r="BJ29" s="1" t="str">
        <f t="shared" si="51"/>
        <v>B</v>
      </c>
      <c r="BK29" s="1" t="str">
        <f t="shared" si="35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P10</v>
      </c>
      <c r="C30" s="100" t="str">
        <f t="shared" si="1"/>
        <v/>
      </c>
      <c r="D30" s="13" t="str">
        <f t="shared" si="36"/>
        <v>L3</v>
      </c>
      <c r="E30" s="45" t="str">
        <f t="shared" si="37"/>
        <v/>
      </c>
      <c r="F30" s="14" t="str">
        <f t="shared" si="12"/>
        <v>W</v>
      </c>
      <c r="H30" s="103" t="str">
        <f t="shared" si="2"/>
        <v/>
      </c>
      <c r="I30" s="13" t="str">
        <f t="shared" si="38"/>
        <v>L4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L3</v>
      </c>
      <c r="Q30" s="45" t="str">
        <f t="shared" si="42"/>
        <v/>
      </c>
      <c r="R30" s="95" t="str">
        <f t="shared" si="43"/>
        <v>W</v>
      </c>
      <c r="S30" s="95">
        <f t="shared" si="13"/>
        <v>-11</v>
      </c>
      <c r="T30" s="106">
        <f t="shared" si="44"/>
        <v>-11</v>
      </c>
      <c r="U30" s="95">
        <f>IF(M30="","",IF(B30="NB",U29,IF(T30="",SUM($T$5:$T30)+S30,SUM($T$5:$T30))))</f>
        <v>-11</v>
      </c>
      <c r="V30" s="107" t="str">
        <f t="shared" si="0"/>
        <v>Rabbit</v>
      </c>
      <c r="W30" s="82">
        <f t="shared" si="14"/>
        <v>10</v>
      </c>
      <c r="X30" s="84" t="str">
        <f t="shared" si="15"/>
        <v>W</v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>L3</v>
      </c>
      <c r="AJ30" s="1" t="str">
        <f t="shared" si="21"/>
        <v/>
      </c>
      <c r="AK30" s="1">
        <f t="shared" si="45"/>
        <v>10</v>
      </c>
      <c r="AL30" s="1">
        <f t="shared" si="46"/>
        <v>0</v>
      </c>
      <c r="AM30" s="1">
        <f t="shared" si="5"/>
        <v>6</v>
      </c>
      <c r="AN30" s="1">
        <f t="shared" si="22"/>
        <v>6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21</v>
      </c>
      <c r="AT30" s="15" t="str">
        <f t="shared" si="47"/>
        <v>N</v>
      </c>
      <c r="AU30" s="1" t="str">
        <f t="shared" si="27"/>
        <v>Y</v>
      </c>
      <c r="AV30" s="1" t="str">
        <f t="shared" si="28"/>
        <v>N</v>
      </c>
      <c r="AW30" s="1" t="str">
        <f t="shared" si="29"/>
        <v>R</v>
      </c>
      <c r="AX30" s="1" t="str">
        <f t="shared" si="30"/>
        <v>L3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L4W</v>
      </c>
      <c r="BH30" s="1" t="str">
        <f t="shared" si="50"/>
        <v>L3</v>
      </c>
      <c r="BI30" s="1" t="str">
        <f t="shared" si="34"/>
        <v>BW</v>
      </c>
      <c r="BJ30" s="1" t="str">
        <f t="shared" si="51"/>
        <v>L4</v>
      </c>
      <c r="BK30" s="1" t="str">
        <f t="shared" si="35"/>
        <v>L4W</v>
      </c>
      <c r="BL30" s="1" t="str">
        <f t="shared" si="52"/>
        <v>L3</v>
      </c>
      <c r="BM30" s="1" t="str">
        <f t="shared" si="53"/>
        <v>3</v>
      </c>
      <c r="BN30" s="1" t="str">
        <f t="shared" si="54"/>
        <v>4</v>
      </c>
      <c r="BO30" s="1" t="str">
        <f t="shared" si="55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P3</v>
      </c>
      <c r="C31" s="101" t="str">
        <f t="shared" si="1"/>
        <v/>
      </c>
      <c r="D31" s="96" t="str">
        <f t="shared" si="36"/>
        <v>B</v>
      </c>
      <c r="E31" s="97" t="str">
        <f t="shared" si="37"/>
        <v/>
      </c>
      <c r="F31" s="8" t="str">
        <f t="shared" si="12"/>
        <v>L</v>
      </c>
      <c r="H31" s="104" t="str">
        <f t="shared" si="2"/>
        <v/>
      </c>
      <c r="I31" s="96" t="str">
        <f t="shared" si="38"/>
        <v>B</v>
      </c>
      <c r="J31" s="97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B</v>
      </c>
      <c r="Q31" s="97" t="str">
        <f t="shared" si="42"/>
        <v/>
      </c>
      <c r="R31" s="4" t="str">
        <f t="shared" si="43"/>
        <v>L</v>
      </c>
      <c r="S31" s="4">
        <f t="shared" si="13"/>
        <v>-3</v>
      </c>
      <c r="T31" s="130" t="str">
        <f t="shared" si="44"/>
        <v/>
      </c>
      <c r="U31" s="4">
        <f>IF(M31="","",IF(B31="NB",U30,IF(T31="",SUM($T$5:$T31)+S31,SUM($T$5:$T31))))</f>
        <v>-14</v>
      </c>
      <c r="V31" s="108" t="str">
        <f t="shared" si="0"/>
        <v/>
      </c>
      <c r="W31" s="82">
        <f t="shared" si="14"/>
        <v>-3</v>
      </c>
      <c r="X31" s="84" t="str">
        <f t="shared" si="15"/>
        <v>L</v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5</v>
      </c>
      <c r="AN31" s="1">
        <f t="shared" si="22"/>
        <v>-1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L3W</v>
      </c>
      <c r="BH31" s="1" t="str">
        <f t="shared" si="50"/>
        <v>B</v>
      </c>
      <c r="BI31" s="1" t="str">
        <f t="shared" si="34"/>
        <v>L4W</v>
      </c>
      <c r="BJ31" s="1" t="str">
        <f t="shared" si="51"/>
        <v>B</v>
      </c>
      <c r="BK31" s="1" t="str">
        <f t="shared" si="35"/>
        <v>L3W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>F2</v>
      </c>
      <c r="J32" s="97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/>
      </c>
      <c r="Q32" s="97" t="str">
        <f t="shared" si="42"/>
        <v>F2</v>
      </c>
      <c r="R32" s="4" t="str">
        <f t="shared" si="43"/>
        <v>W</v>
      </c>
      <c r="S32" s="4">
        <f t="shared" si="13"/>
        <v>-1</v>
      </c>
      <c r="T32" s="130" t="str">
        <f t="shared" si="44"/>
        <v/>
      </c>
      <c r="U32" s="4">
        <f>IF(M32="","",IF(B32="NB",U31,IF(T32="",SUM($T$5:$T32)+S32,SUM($T$5:$T32))))</f>
        <v>-12</v>
      </c>
      <c r="V32" s="108" t="str">
        <f t="shared" si="0"/>
        <v/>
      </c>
      <c r="W32" s="82">
        <f t="shared" si="14"/>
        <v>2</v>
      </c>
      <c r="X32" s="84" t="str">
        <f t="shared" si="15"/>
        <v>W</v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F2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2</v>
      </c>
      <c r="AL32" s="1">
        <f t="shared" si="46"/>
        <v>4</v>
      </c>
      <c r="AM32" s="1">
        <f t="shared" si="5"/>
        <v>6</v>
      </c>
      <c r="AN32" s="1">
        <f t="shared" si="22"/>
        <v>1</v>
      </c>
      <c r="AO32" s="1" t="str">
        <f t="shared" si="56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Y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BL</v>
      </c>
      <c r="BH32" s="1" t="str">
        <f t="shared" si="50"/>
        <v>F2</v>
      </c>
      <c r="BI32" s="1" t="str">
        <f t="shared" si="34"/>
        <v>BL</v>
      </c>
      <c r="BJ32" s="1" t="str">
        <f t="shared" si="51"/>
        <v>F2</v>
      </c>
      <c r="BK32" s="1" t="str">
        <f t="shared" si="35"/>
        <v>BL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2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P1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>C</v>
      </c>
      <c r="I33" s="96" t="str">
        <f t="shared" si="38"/>
        <v>F3</v>
      </c>
      <c r="J33" s="97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41"/>
        <v/>
      </c>
      <c r="Q33" s="97" t="str">
        <f t="shared" si="42"/>
        <v>B</v>
      </c>
      <c r="R33" s="4" t="str">
        <f t="shared" si="43"/>
        <v>L</v>
      </c>
      <c r="S33" s="4">
        <f t="shared" si="13"/>
        <v>0</v>
      </c>
      <c r="T33" s="130">
        <f t="shared" si="44"/>
        <v>0</v>
      </c>
      <c r="U33" s="4">
        <f>IF(M33="","",IF(B33="NB",U32,IF(T33="",SUM($T$5:$T33)+S33,SUM($T$5:$T33))))</f>
        <v>-11</v>
      </c>
      <c r="V33" s="108" t="str">
        <f t="shared" si="0"/>
        <v/>
      </c>
      <c r="W33" s="82">
        <f t="shared" si="14"/>
        <v>1</v>
      </c>
      <c r="X33" s="84" t="str">
        <f t="shared" si="15"/>
        <v>W</v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F3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3</v>
      </c>
      <c r="AL33" s="1">
        <f t="shared" si="46"/>
        <v>2</v>
      </c>
      <c r="AM33" s="1">
        <f t="shared" si="5"/>
        <v>9</v>
      </c>
      <c r="AN33" s="1">
        <f t="shared" si="22"/>
        <v>3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F2L</v>
      </c>
      <c r="BJ33" s="1" t="str">
        <f t="shared" si="51"/>
        <v>F3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3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6"/>
        <v>B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/>
      </c>
      <c r="J34" s="99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>B</v>
      </c>
      <c r="Q34" s="99" t="str">
        <f t="shared" si="42"/>
        <v/>
      </c>
      <c r="R34" s="5" t="str">
        <f t="shared" si="43"/>
        <v>W</v>
      </c>
      <c r="S34" s="5">
        <f t="shared" si="13"/>
        <v>1</v>
      </c>
      <c r="T34" s="131" t="str">
        <f t="shared" si="44"/>
        <v/>
      </c>
      <c r="U34" s="5">
        <f>IF(M34="","",IF(B34="NB",U33,IF(T34="",SUM($T$5:$T34)+S34,SUM($T$5:$T34))))</f>
        <v>-10</v>
      </c>
      <c r="V34" s="109" t="str">
        <f t="shared" si="0"/>
        <v/>
      </c>
      <c r="W34" s="82">
        <f t="shared" si="14"/>
        <v>1</v>
      </c>
      <c r="X34" s="84" t="str">
        <f t="shared" si="15"/>
        <v>W</v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>WL</v>
      </c>
      <c r="AC34" s="4" t="str">
        <f t="shared" si="9"/>
        <v>LW</v>
      </c>
      <c r="AD34" s="4" t="str">
        <f t="shared" si="10"/>
        <v>WL</v>
      </c>
      <c r="AE34" s="1" t="str">
        <f t="shared" si="16"/>
        <v>B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>B</v>
      </c>
      <c r="AJ34" s="1" t="str">
        <f t="shared" si="21"/>
        <v/>
      </c>
      <c r="AK34" s="1">
        <f t="shared" si="45"/>
        <v>2</v>
      </c>
      <c r="AL34" s="1">
        <f t="shared" si="46"/>
        <v>1</v>
      </c>
      <c r="AM34" s="1">
        <f t="shared" si="5"/>
        <v>10</v>
      </c>
      <c r="AN34" s="1">
        <f t="shared" si="22"/>
        <v>6</v>
      </c>
      <c r="AO34" s="1" t="str">
        <f t="shared" si="56"/>
        <v>S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B</v>
      </c>
      <c r="BI34" s="1" t="str">
        <f t="shared" si="34"/>
        <v>F3W</v>
      </c>
      <c r="BJ34" s="1" t="str">
        <f t="shared" si="51"/>
        <v>B</v>
      </c>
      <c r="BK34" s="1" t="str">
        <f t="shared" si="35"/>
        <v>BL</v>
      </c>
      <c r="BL34" s="1" t="str">
        <f t="shared" si="52"/>
        <v>B</v>
      </c>
      <c r="BM34" s="1">
        <f t="shared" si="53"/>
        <v>1</v>
      </c>
      <c r="BN34" s="1">
        <f t="shared" si="54"/>
        <v>1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P6</v>
      </c>
      <c r="C35" s="100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5" t="str">
        <f t="shared" si="43"/>
        <v/>
      </c>
      <c r="S35" s="95" t="str">
        <f t="shared" si="13"/>
        <v/>
      </c>
      <c r="T35" s="106" t="str">
        <f t="shared" si="44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>LW</v>
      </c>
      <c r="AC35" s="4" t="str">
        <f t="shared" si="9"/>
        <v>WL</v>
      </c>
      <c r="AD35" s="4" t="str">
        <f t="shared" si="10"/>
        <v>LW</v>
      </c>
      <c r="AE35" s="1" t="str">
        <f t="shared" si="16"/>
        <v>L4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L4</v>
      </c>
      <c r="AJ35" s="1" t="str">
        <f t="shared" si="21"/>
        <v/>
      </c>
      <c r="AK35" s="1">
        <f t="shared" si="45"/>
        <v>8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BW</v>
      </c>
      <c r="BH35" s="1" t="str">
        <f t="shared" si="50"/>
        <v>L4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BW</v>
      </c>
      <c r="BL35" s="1" t="str">
        <f t="shared" si="52"/>
        <v>L4</v>
      </c>
      <c r="BM35" s="1" t="str">
        <f t="shared" si="53"/>
        <v>4</v>
      </c>
      <c r="BN35" s="1" t="str">
        <f t="shared" si="54"/>
        <v>2</v>
      </c>
      <c r="BO35" s="1" t="str">
        <f t="shared" si="55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13"/>
        <v/>
      </c>
      <c r="T36" s="130" t="str">
        <f t="shared" si="44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L4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L4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13"/>
        <v/>
      </c>
      <c r="T37" s="130" t="str">
        <f t="shared" si="44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13"/>
        <v/>
      </c>
      <c r="T38" s="130" t="str">
        <f t="shared" si="44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13"/>
        <v/>
      </c>
      <c r="T39" s="131" t="str">
        <f t="shared" si="44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13"/>
        <v/>
      </c>
      <c r="T40" s="106" t="str">
        <f t="shared" si="44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13"/>
        <v/>
      </c>
      <c r="T41" s="130" t="str">
        <f t="shared" si="44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si="12"/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30" t="str">
        <f t="shared" si="44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ref="W42:W73" si="61">IF(M42="","",IF(K42="W",0+BN42,0-BN42)+IF(F42="W",0+BM42,0-BM42))+IF(R42="W",0+BO42,0-BO42)</f>
        <v>#VALUE!</v>
      </c>
      <c r="X42" s="84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IF(M41="","",IF(Y42="B",IF(M41="P",BH42,""),IF(M40="P",BH42,"")))</f>
        <v/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12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60"/>
        <v/>
      </c>
      <c r="T43" s="130" t="str">
        <f t="shared" si="44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61"/>
        <v>#VALUE!</v>
      </c>
      <c r="X43" s="84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12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60"/>
        <v/>
      </c>
      <c r="T44" s="131" t="str">
        <f t="shared" si="44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61"/>
        <v>#VALUE!</v>
      </c>
      <c r="X44" s="84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60"/>
        <v/>
      </c>
      <c r="T45" s="106" t="str">
        <f t="shared" si="44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61"/>
        <v>#VALUE!</v>
      </c>
      <c r="X45" s="84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12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60"/>
        <v/>
      </c>
      <c r="T46" s="130" t="str">
        <f t="shared" si="44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61"/>
        <v>#VALUE!</v>
      </c>
      <c r="X46" s="84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12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60"/>
        <v/>
      </c>
      <c r="T47" s="130" t="str">
        <f t="shared" si="44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61"/>
        <v>#VALUE!</v>
      </c>
      <c r="X47" s="84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12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60"/>
        <v/>
      </c>
      <c r="T48" s="130" t="str">
        <f t="shared" si="44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61"/>
        <v>#VALUE!</v>
      </c>
      <c r="X48" s="84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12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60"/>
        <v/>
      </c>
      <c r="T49" s="131" t="str">
        <f t="shared" si="44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61"/>
        <v>#VALUE!</v>
      </c>
      <c r="X49" s="84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60"/>
        <v/>
      </c>
      <c r="T50" s="106" t="str">
        <f t="shared" si="44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61"/>
        <v>#VALUE!</v>
      </c>
      <c r="X50" s="84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12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60"/>
        <v/>
      </c>
      <c r="T51" s="130" t="str">
        <f t="shared" si="44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61"/>
        <v>#VALUE!</v>
      </c>
      <c r="X51" s="84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12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60"/>
        <v/>
      </c>
      <c r="T52" s="130" t="str">
        <f t="shared" si="44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61"/>
        <v>#VALUE!</v>
      </c>
      <c r="X52" s="84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12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60"/>
        <v/>
      </c>
      <c r="T53" s="130" t="str">
        <f t="shared" si="44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61"/>
        <v>#VALUE!</v>
      </c>
      <c r="X53" s="84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12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60"/>
        <v/>
      </c>
      <c r="T54" s="131" t="str">
        <f t="shared" si="44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61"/>
        <v>#VALUE!</v>
      </c>
      <c r="X54" s="84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60"/>
        <v/>
      </c>
      <c r="T55" s="106" t="str">
        <f t="shared" si="44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61"/>
        <v>#VALUE!</v>
      </c>
      <c r="X55" s="84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12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60"/>
        <v/>
      </c>
      <c r="T56" s="130" t="str">
        <f t="shared" si="44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61"/>
        <v>#VALUE!</v>
      </c>
      <c r="X56" s="84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12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60"/>
        <v/>
      </c>
      <c r="T57" s="130" t="str">
        <f t="shared" si="44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61"/>
        <v>#VALUE!</v>
      </c>
      <c r="X57" s="84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12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60"/>
        <v/>
      </c>
      <c r="T58" s="130" t="str">
        <f t="shared" si="44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61"/>
        <v>#VALUE!</v>
      </c>
      <c r="X58" s="84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12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60"/>
        <v/>
      </c>
      <c r="T59" s="131" t="str">
        <f t="shared" si="44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61"/>
        <v>#VALUE!</v>
      </c>
      <c r="X59" s="84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60"/>
        <v/>
      </c>
      <c r="T60" s="106" t="str">
        <f t="shared" si="44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61"/>
        <v>#VALUE!</v>
      </c>
      <c r="X60" s="84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12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60"/>
        <v/>
      </c>
      <c r="T61" s="130" t="str">
        <f t="shared" si="44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12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60"/>
        <v/>
      </c>
      <c r="T62" s="130" t="str">
        <f t="shared" si="44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12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60"/>
        <v/>
      </c>
      <c r="T63" s="130" t="str">
        <f t="shared" si="44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12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60"/>
        <v/>
      </c>
      <c r="T64" s="131" t="str">
        <f t="shared" si="44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60"/>
        <v/>
      </c>
      <c r="T65" s="106" t="str">
        <f t="shared" si="44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12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60"/>
        <v/>
      </c>
      <c r="T66" s="130" t="str">
        <f t="shared" si="44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12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60"/>
        <v/>
      </c>
      <c r="T67" s="130" t="str">
        <f t="shared" si="44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12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60"/>
        <v/>
      </c>
      <c r="T68" s="130" t="str">
        <f t="shared" si="44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12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60"/>
        <v/>
      </c>
      <c r="T69" s="131" t="str">
        <f t="shared" si="44"/>
        <v/>
      </c>
      <c r="U69" s="5" t="str">
        <f>IF(M69="","",IF(B69="NB",U68,IF(T69="",SUM($T$5:$T69)+S69,SUM($T$5:$T69))))</f>
        <v/>
      </c>
      <c r="V69" s="109" t="str">
        <f t="shared" ref="V69:V109" si="84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60"/>
        <v/>
      </c>
      <c r="T70" s="106" t="str">
        <f t="shared" si="44"/>
        <v/>
      </c>
      <c r="U70" s="95" t="str">
        <f>IF(M70="","",IF(B70="NB",U69,IF(T70="",SUM($T$5:$T70)+S70,SUM($T$5:$T70))))</f>
        <v/>
      </c>
      <c r="V70" s="107" t="str">
        <f t="shared" si="84"/>
        <v/>
      </c>
      <c r="W70" s="82" t="e">
        <f t="shared" si="61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5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12"/>
        <v/>
      </c>
      <c r="H71" s="104" t="str">
        <f t="shared" ref="H71:H109" si="86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60"/>
        <v/>
      </c>
      <c r="T71" s="130" t="str">
        <f t="shared" si="44"/>
        <v/>
      </c>
      <c r="U71" s="4" t="str">
        <f>IF(M71="","",IF(B71="NB",U70,IF(T71="",SUM($T$5:$T71)+S71,SUM($T$5:$T71))))</f>
        <v/>
      </c>
      <c r="V71" s="108" t="str">
        <f t="shared" si="84"/>
        <v/>
      </c>
      <c r="W71" s="82" t="e">
        <f t="shared" si="61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8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5"/>
        <v/>
      </c>
      <c r="D72" s="96" t="str">
        <f t="shared" si="36"/>
        <v/>
      </c>
      <c r="E72" s="97" t="str">
        <f t="shared" si="37"/>
        <v/>
      </c>
      <c r="F72" s="8" t="str">
        <f t="shared" si="12"/>
        <v/>
      </c>
      <c r="H72" s="104" t="str">
        <f t="shared" si="86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60"/>
        <v/>
      </c>
      <c r="T72" s="130" t="str">
        <f t="shared" si="44"/>
        <v/>
      </c>
      <c r="U72" s="4" t="str">
        <f>IF(M72="","",IF(B72="NB",U71,IF(T72="",SUM($T$5:$T72)+S72,SUM($T$5:$T72))))</f>
        <v/>
      </c>
      <c r="V72" s="108" t="str">
        <f t="shared" si="84"/>
        <v/>
      </c>
      <c r="W72" s="82" t="e">
        <f t="shared" si="61"/>
        <v>#VALUE!</v>
      </c>
      <c r="X72" s="84" t="str">
        <f t="shared" si="15"/>
        <v/>
      </c>
      <c r="Y72" s="9" t="str">
        <f t="shared" ref="Y72:Y109" si="90">IF(AND(AB72="LL",Y70=Y71),IF(Y71="B","M1","B"),Y71)</f>
        <v>B</v>
      </c>
      <c r="Z72" s="4" t="str">
        <f t="shared" ref="Z72:Z109" si="91">IF(AND(AC72="LL",Z70=Z71),IF(Z71="M1","C","M1"),Z71)</f>
        <v>C</v>
      </c>
      <c r="AA72" s="4" t="str">
        <f t="shared" ref="AA72:AA109" si="92">IF(AND(AD72="LL",AA70=AA71),IF(AA71="C","B","C"),AA71)</f>
        <v>B</v>
      </c>
      <c r="AB72" s="4" t="str">
        <f t="shared" si="88"/>
        <v/>
      </c>
      <c r="AC72" s="4" t="str">
        <f t="shared" ref="AC72:AC116" si="93">K70&amp;K71</f>
        <v/>
      </c>
      <c r="AD72" s="4" t="str">
        <f t="shared" ref="AD72:AD116" si="94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5"/>
        <v/>
      </c>
      <c r="D73" s="96" t="str">
        <f t="shared" si="36"/>
        <v/>
      </c>
      <c r="E73" s="97" t="str">
        <f t="shared" si="37"/>
        <v/>
      </c>
      <c r="F73" s="8" t="str">
        <f t="shared" si="12"/>
        <v/>
      </c>
      <c r="H73" s="104" t="str">
        <f t="shared" si="86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60"/>
        <v/>
      </c>
      <c r="T73" s="130" t="str">
        <f t="shared" si="44"/>
        <v/>
      </c>
      <c r="U73" s="4" t="str">
        <f>IF(M73="","",IF(B73="NB",U72,IF(T73="",SUM($T$5:$T73)+S73,SUM($T$5:$T73))))</f>
        <v/>
      </c>
      <c r="V73" s="108" t="str">
        <f t="shared" si="84"/>
        <v/>
      </c>
      <c r="W73" s="82" t="e">
        <f t="shared" si="61"/>
        <v>#VALUE!</v>
      </c>
      <c r="X73" s="84" t="str">
        <f t="shared" si="15"/>
        <v/>
      </c>
      <c r="Y73" s="9" t="str">
        <f t="shared" si="90"/>
        <v>B</v>
      </c>
      <c r="Z73" s="4" t="str">
        <f t="shared" si="91"/>
        <v>C</v>
      </c>
      <c r="AA73" s="4" t="str">
        <f t="shared" si="92"/>
        <v>B</v>
      </c>
      <c r="AB73" s="4" t="str">
        <f t="shared" si="88"/>
        <v/>
      </c>
      <c r="AC73" s="4" t="str">
        <f t="shared" si="93"/>
        <v/>
      </c>
      <c r="AD73" s="4" t="str">
        <f t="shared" si="94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5">IF(M73="","",IF(AK74=AL74,"NB",IF(AK74&gt;AL74,"P"&amp;(AK74-AL74),"B"&amp;(AL74-AK74))))</f>
        <v/>
      </c>
      <c r="C74" s="102" t="str">
        <f t="shared" si="85"/>
        <v/>
      </c>
      <c r="D74" s="98" t="str">
        <f t="shared" si="36"/>
        <v/>
      </c>
      <c r="E74" s="99" t="str">
        <f t="shared" si="37"/>
        <v/>
      </c>
      <c r="F74" s="10" t="str">
        <f t="shared" ref="F74:F109" si="96">IF(M74="","",IF(M74="P",IF(D74="","L","W"),IF(E74="","L","W")))</f>
        <v/>
      </c>
      <c r="H74" s="105" t="str">
        <f t="shared" si="86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87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31" t="str">
        <f t="shared" si="44"/>
        <v/>
      </c>
      <c r="U74" s="5" t="str">
        <f>IF(M74="","",IF(B74="NB",U73,IF(T74="",SUM($T$5:$T74)+S74,SUM($T$5:$T74))))</f>
        <v/>
      </c>
      <c r="V74" s="109" t="str">
        <f t="shared" si="84"/>
        <v/>
      </c>
      <c r="W74" s="82" t="e">
        <f t="shared" ref="W74:W109" si="98">IF(M74="","",IF(K74="W",0+BN74,0-BN74)+IF(F74="W",0+BM74,0-BM74))+IF(R74="W",0+BO74,0-BO74)</f>
        <v>#VALUE!</v>
      </c>
      <c r="X74" s="84" t="str">
        <f t="shared" ref="X74:X109" si="99">IF(M74="","",IF(W74&gt;0,"W",IF(W74&lt;0,"L","")))</f>
        <v/>
      </c>
      <c r="Y74" s="9" t="str">
        <f t="shared" si="90"/>
        <v>B</v>
      </c>
      <c r="Z74" s="4" t="str">
        <f t="shared" si="91"/>
        <v>C</v>
      </c>
      <c r="AA74" s="4" t="str">
        <f t="shared" si="92"/>
        <v>B</v>
      </c>
      <c r="AB74" s="4" t="str">
        <f t="shared" si="88"/>
        <v/>
      </c>
      <c r="AC74" s="4" t="str">
        <f t="shared" si="93"/>
        <v/>
      </c>
      <c r="AD74" s="4" t="str">
        <f t="shared" si="94"/>
        <v/>
      </c>
      <c r="AE74" s="1" t="str">
        <f t="shared" ref="AE74:AE105" si="100">IF(M73="","",IF(Y74="B",IF(M73="P",BH74,""),IF(M72="P",BH74,"")))</f>
        <v/>
      </c>
      <c r="AF74" s="1" t="str">
        <f t="shared" ref="AF74:AF105" si="101">IF(M73="","",IF(Y74="B",IF(M73="B",BH74,""),IF(M72="B",BH74,"")))</f>
        <v/>
      </c>
      <c r="AG74" s="1" t="str">
        <f t="shared" ref="AG74:AG105" si="102">IF(M73="","",IF(Z74="C",IF(M73="B",BJ74,""),IF(M72="P",BJ74,"")))</f>
        <v/>
      </c>
      <c r="AH74" s="1" t="str">
        <f t="shared" ref="AH74:AH105" si="103">IF(M73="","",IF(Z74="C",IF(M73="P",BJ74,""),IF(M72="B",BJ74,"")))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5"/>
        <v/>
      </c>
      <c r="C75" s="100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3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5" t="str">
        <f t="shared" ref="R75:R109" si="126">IF(M75="","",IF(M75="P",IF(P75="","L","W"),IF(Q75="","L","W")))</f>
        <v/>
      </c>
      <c r="S75" s="95" t="str">
        <f t="shared" si="97"/>
        <v/>
      </c>
      <c r="T75" s="106" t="str">
        <f t="shared" ref="T75:T109" si="127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4"/>
        <v/>
      </c>
      <c r="W75" s="82" t="e">
        <f t="shared" si="98"/>
        <v>#VALUE!</v>
      </c>
      <c r="X75" s="84" t="str">
        <f t="shared" si="99"/>
        <v/>
      </c>
      <c r="Y75" s="9" t="str">
        <f t="shared" si="90"/>
        <v>B</v>
      </c>
      <c r="Z75" s="4" t="str">
        <f t="shared" si="91"/>
        <v>C</v>
      </c>
      <c r="AA75" s="4" t="str">
        <f t="shared" si="92"/>
        <v>B</v>
      </c>
      <c r="AB75" s="4" t="str">
        <f t="shared" si="88"/>
        <v/>
      </c>
      <c r="AC75" s="4" t="str">
        <f t="shared" si="93"/>
        <v/>
      </c>
      <c r="AD75" s="4" t="str">
        <f t="shared" si="94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5"/>
        <v/>
      </c>
      <c r="C76" s="101" t="str">
        <f t="shared" si="85"/>
        <v/>
      </c>
      <c r="D76" s="96" t="str">
        <f t="shared" si="119"/>
        <v/>
      </c>
      <c r="E76" s="97" t="str">
        <f t="shared" si="120"/>
        <v/>
      </c>
      <c r="F76" s="8" t="str">
        <f t="shared" si="96"/>
        <v/>
      </c>
      <c r="H76" s="104" t="str">
        <f t="shared" si="86"/>
        <v/>
      </c>
      <c r="I76" s="96" t="str">
        <f t="shared" si="121"/>
        <v/>
      </c>
      <c r="J76" s="97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6" t="str">
        <f t="shared" si="124"/>
        <v/>
      </c>
      <c r="Q76" s="97" t="str">
        <f t="shared" si="125"/>
        <v/>
      </c>
      <c r="R76" s="4" t="str">
        <f t="shared" si="126"/>
        <v/>
      </c>
      <c r="S76" s="4" t="str">
        <f t="shared" si="97"/>
        <v/>
      </c>
      <c r="T76" s="130" t="str">
        <f t="shared" si="127"/>
        <v/>
      </c>
      <c r="U76" s="4" t="str">
        <f>IF(M76="","",IF(B76="NB",U75,IF(T76="",SUM($T$5:$T76)+S76,SUM($T$5:$T76))))</f>
        <v/>
      </c>
      <c r="V76" s="108" t="str">
        <f t="shared" si="84"/>
        <v/>
      </c>
      <c r="W76" s="82" t="e">
        <f t="shared" si="98"/>
        <v>#VALUE!</v>
      </c>
      <c r="X76" s="84" t="str">
        <f t="shared" si="99"/>
        <v/>
      </c>
      <c r="Y76" s="9" t="str">
        <f t="shared" si="90"/>
        <v>B</v>
      </c>
      <c r="Z76" s="4" t="str">
        <f t="shared" si="91"/>
        <v>C</v>
      </c>
      <c r="AA76" s="4" t="str">
        <f t="shared" si="92"/>
        <v>B</v>
      </c>
      <c r="AB76" s="4" t="str">
        <f t="shared" si="88"/>
        <v/>
      </c>
      <c r="AC76" s="4" t="str">
        <f t="shared" si="93"/>
        <v/>
      </c>
      <c r="AD76" s="4" t="str">
        <f t="shared" si="94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5"/>
        <v/>
      </c>
      <c r="C77" s="101" t="str">
        <f t="shared" si="85"/>
        <v/>
      </c>
      <c r="D77" s="96" t="str">
        <f t="shared" si="119"/>
        <v/>
      </c>
      <c r="E77" s="97" t="str">
        <f t="shared" si="120"/>
        <v/>
      </c>
      <c r="F77" s="8" t="str">
        <f t="shared" si="96"/>
        <v/>
      </c>
      <c r="H77" s="104" t="str">
        <f t="shared" si="86"/>
        <v/>
      </c>
      <c r="I77" s="96" t="str">
        <f t="shared" si="121"/>
        <v/>
      </c>
      <c r="J77" s="97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6" t="str">
        <f t="shared" si="124"/>
        <v/>
      </c>
      <c r="Q77" s="97" t="str">
        <f t="shared" si="125"/>
        <v/>
      </c>
      <c r="R77" s="4" t="str">
        <f t="shared" si="126"/>
        <v/>
      </c>
      <c r="S77" s="4" t="str">
        <f t="shared" si="97"/>
        <v/>
      </c>
      <c r="T77" s="130" t="str">
        <f t="shared" si="127"/>
        <v/>
      </c>
      <c r="U77" s="4" t="str">
        <f>IF(M77="","",IF(B77="NB",U76,IF(T77="",SUM($T$5:$T77)+S77,SUM($T$5:$T77))))</f>
        <v/>
      </c>
      <c r="V77" s="108" t="str">
        <f t="shared" si="84"/>
        <v/>
      </c>
      <c r="W77" s="82" t="e">
        <f t="shared" si="98"/>
        <v>#VALUE!</v>
      </c>
      <c r="X77" s="84" t="str">
        <f t="shared" si="99"/>
        <v/>
      </c>
      <c r="Y77" s="9" t="str">
        <f t="shared" si="90"/>
        <v>B</v>
      </c>
      <c r="Z77" s="4" t="str">
        <f t="shared" si="91"/>
        <v>C</v>
      </c>
      <c r="AA77" s="4" t="str">
        <f t="shared" si="92"/>
        <v>B</v>
      </c>
      <c r="AB77" s="4" t="str">
        <f t="shared" si="88"/>
        <v/>
      </c>
      <c r="AC77" s="4" t="str">
        <f t="shared" si="93"/>
        <v/>
      </c>
      <c r="AD77" s="4" t="str">
        <f t="shared" si="94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5"/>
        <v/>
      </c>
      <c r="C78" s="101" t="str">
        <f t="shared" si="85"/>
        <v/>
      </c>
      <c r="D78" s="96" t="str">
        <f t="shared" si="119"/>
        <v/>
      </c>
      <c r="E78" s="97" t="str">
        <f t="shared" si="120"/>
        <v/>
      </c>
      <c r="F78" s="8" t="str">
        <f t="shared" si="96"/>
        <v/>
      </c>
      <c r="H78" s="104" t="str">
        <f t="shared" si="86"/>
        <v/>
      </c>
      <c r="I78" s="96" t="str">
        <f t="shared" si="121"/>
        <v/>
      </c>
      <c r="J78" s="97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6" t="str">
        <f t="shared" si="124"/>
        <v/>
      </c>
      <c r="Q78" s="97" t="str">
        <f t="shared" si="125"/>
        <v/>
      </c>
      <c r="R78" s="4" t="str">
        <f t="shared" si="126"/>
        <v/>
      </c>
      <c r="S78" s="4" t="str">
        <f t="shared" si="97"/>
        <v/>
      </c>
      <c r="T78" s="130" t="str">
        <f t="shared" si="127"/>
        <v/>
      </c>
      <c r="U78" s="4" t="str">
        <f>IF(M78="","",IF(B78="NB",U77,IF(T78="",SUM($T$5:$T78)+S78,SUM($T$5:$T78))))</f>
        <v/>
      </c>
      <c r="V78" s="108" t="str">
        <f t="shared" si="84"/>
        <v/>
      </c>
      <c r="W78" s="82" t="e">
        <f t="shared" si="98"/>
        <v>#VALUE!</v>
      </c>
      <c r="X78" s="84" t="str">
        <f t="shared" si="99"/>
        <v/>
      </c>
      <c r="Y78" s="9" t="str">
        <f t="shared" si="90"/>
        <v>B</v>
      </c>
      <c r="Z78" s="4" t="str">
        <f t="shared" si="91"/>
        <v>C</v>
      </c>
      <c r="AA78" s="4" t="str">
        <f t="shared" si="92"/>
        <v>B</v>
      </c>
      <c r="AB78" s="4" t="str">
        <f t="shared" si="88"/>
        <v/>
      </c>
      <c r="AC78" s="4" t="str">
        <f t="shared" si="93"/>
        <v/>
      </c>
      <c r="AD78" s="4" t="str">
        <f t="shared" si="94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5"/>
        <v/>
      </c>
      <c r="C79" s="102" t="str">
        <f t="shared" si="85"/>
        <v/>
      </c>
      <c r="D79" s="98" t="str">
        <f t="shared" si="119"/>
        <v/>
      </c>
      <c r="E79" s="99" t="str">
        <f t="shared" si="120"/>
        <v/>
      </c>
      <c r="F79" s="10" t="str">
        <f t="shared" si="96"/>
        <v/>
      </c>
      <c r="H79" s="105" t="str">
        <f t="shared" si="86"/>
        <v/>
      </c>
      <c r="I79" s="98" t="str">
        <f t="shared" si="121"/>
        <v/>
      </c>
      <c r="J79" s="99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5" t="str">
        <f t="shared" si="87"/>
        <v/>
      </c>
      <c r="P79" s="98" t="str">
        <f t="shared" si="124"/>
        <v/>
      </c>
      <c r="Q79" s="99" t="str">
        <f t="shared" si="125"/>
        <v/>
      </c>
      <c r="R79" s="5" t="str">
        <f t="shared" si="126"/>
        <v/>
      </c>
      <c r="S79" s="5" t="str">
        <f t="shared" si="97"/>
        <v/>
      </c>
      <c r="T79" s="131" t="str">
        <f t="shared" si="127"/>
        <v/>
      </c>
      <c r="U79" s="5" t="str">
        <f>IF(M79="","",IF(B79="NB",U78,IF(T79="",SUM($T$5:$T79)+S79,SUM($T$5:$T79))))</f>
        <v/>
      </c>
      <c r="V79" s="109" t="str">
        <f t="shared" si="84"/>
        <v/>
      </c>
      <c r="W79" s="82" t="e">
        <f t="shared" si="98"/>
        <v>#VALUE!</v>
      </c>
      <c r="X79" s="84" t="str">
        <f t="shared" si="99"/>
        <v/>
      </c>
      <c r="Y79" s="9" t="str">
        <f t="shared" si="90"/>
        <v>B</v>
      </c>
      <c r="Z79" s="4" t="str">
        <f t="shared" si="91"/>
        <v>C</v>
      </c>
      <c r="AA79" s="4" t="str">
        <f t="shared" si="92"/>
        <v>B</v>
      </c>
      <c r="AB79" s="4" t="str">
        <f t="shared" si="88"/>
        <v/>
      </c>
      <c r="AC79" s="4" t="str">
        <f t="shared" si="93"/>
        <v/>
      </c>
      <c r="AD79" s="4" t="str">
        <f t="shared" si="94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5"/>
        <v/>
      </c>
      <c r="C80" s="100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3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5" t="str">
        <f t="shared" si="126"/>
        <v/>
      </c>
      <c r="S80" s="95" t="str">
        <f t="shared" si="97"/>
        <v/>
      </c>
      <c r="T80" s="106" t="str">
        <f t="shared" si="127"/>
        <v/>
      </c>
      <c r="U80" s="95" t="str">
        <f>IF(M80="","",IF(B80="NB",U79,IF(T80="",SUM($T$5:$T80)+S80,SUM($T$5:$T80))))</f>
        <v/>
      </c>
      <c r="V80" s="107" t="str">
        <f t="shared" si="84"/>
        <v/>
      </c>
      <c r="W80" s="82" t="e">
        <f t="shared" si="98"/>
        <v>#VALUE!</v>
      </c>
      <c r="X80" s="84" t="str">
        <f t="shared" si="99"/>
        <v/>
      </c>
      <c r="Y80" s="9" t="str">
        <f t="shared" si="90"/>
        <v>B</v>
      </c>
      <c r="Z80" s="4" t="str">
        <f t="shared" si="91"/>
        <v>C</v>
      </c>
      <c r="AA80" s="4" t="str">
        <f t="shared" si="92"/>
        <v>B</v>
      </c>
      <c r="AB80" s="4" t="str">
        <f t="shared" si="88"/>
        <v/>
      </c>
      <c r="AC80" s="4" t="str">
        <f t="shared" si="93"/>
        <v/>
      </c>
      <c r="AD80" s="4" t="str">
        <f t="shared" si="94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5"/>
        <v/>
      </c>
      <c r="C81" s="101" t="str">
        <f t="shared" si="85"/>
        <v/>
      </c>
      <c r="D81" s="96" t="str">
        <f t="shared" si="119"/>
        <v/>
      </c>
      <c r="E81" s="97" t="str">
        <f t="shared" si="120"/>
        <v/>
      </c>
      <c r="F81" s="8" t="str">
        <f t="shared" si="96"/>
        <v/>
      </c>
      <c r="H81" s="104" t="str">
        <f t="shared" si="86"/>
        <v/>
      </c>
      <c r="I81" s="96" t="str">
        <f t="shared" si="121"/>
        <v/>
      </c>
      <c r="J81" s="97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6" t="str">
        <f t="shared" si="124"/>
        <v/>
      </c>
      <c r="Q81" s="97" t="str">
        <f t="shared" si="125"/>
        <v/>
      </c>
      <c r="R81" s="4" t="str">
        <f t="shared" si="126"/>
        <v/>
      </c>
      <c r="S81" s="4" t="str">
        <f t="shared" si="97"/>
        <v/>
      </c>
      <c r="T81" s="130" t="str">
        <f t="shared" si="127"/>
        <v/>
      </c>
      <c r="U81" s="4" t="str">
        <f>IF(M81="","",IF(B81="NB",U80,IF(T81="",SUM($T$5:$T81)+S81,SUM($T$5:$T81))))</f>
        <v/>
      </c>
      <c r="V81" s="108" t="str">
        <f t="shared" si="84"/>
        <v/>
      </c>
      <c r="W81" s="82" t="e">
        <f t="shared" si="98"/>
        <v>#VALUE!</v>
      </c>
      <c r="X81" s="84" t="str">
        <f t="shared" si="99"/>
        <v/>
      </c>
      <c r="Y81" s="9" t="str">
        <f t="shared" si="90"/>
        <v>B</v>
      </c>
      <c r="Z81" s="4" t="str">
        <f t="shared" si="91"/>
        <v>C</v>
      </c>
      <c r="AA81" s="4" t="str">
        <f t="shared" si="92"/>
        <v>B</v>
      </c>
      <c r="AB81" s="4" t="str">
        <f t="shared" si="88"/>
        <v/>
      </c>
      <c r="AC81" s="4" t="str">
        <f t="shared" si="93"/>
        <v/>
      </c>
      <c r="AD81" s="4" t="str">
        <f t="shared" si="94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5"/>
        <v/>
      </c>
      <c r="C82" s="101" t="str">
        <f t="shared" si="85"/>
        <v/>
      </c>
      <c r="D82" s="96" t="str">
        <f t="shared" si="119"/>
        <v/>
      </c>
      <c r="E82" s="97" t="str">
        <f t="shared" si="120"/>
        <v/>
      </c>
      <c r="F82" s="8" t="str">
        <f t="shared" si="96"/>
        <v/>
      </c>
      <c r="H82" s="104" t="str">
        <f t="shared" si="86"/>
        <v/>
      </c>
      <c r="I82" s="96" t="str">
        <f t="shared" si="121"/>
        <v/>
      </c>
      <c r="J82" s="97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6" t="str">
        <f t="shared" si="124"/>
        <v/>
      </c>
      <c r="Q82" s="97" t="str">
        <f t="shared" si="125"/>
        <v/>
      </c>
      <c r="R82" s="4" t="str">
        <f t="shared" si="126"/>
        <v/>
      </c>
      <c r="S82" s="4" t="str">
        <f t="shared" si="97"/>
        <v/>
      </c>
      <c r="T82" s="130" t="str">
        <f t="shared" si="127"/>
        <v/>
      </c>
      <c r="U82" s="4" t="str">
        <f>IF(M82="","",IF(B82="NB",U81,IF(T82="",SUM($T$5:$T82)+S82,SUM($T$5:$T82))))</f>
        <v/>
      </c>
      <c r="V82" s="108" t="str">
        <f t="shared" si="84"/>
        <v/>
      </c>
      <c r="W82" s="82" t="e">
        <f t="shared" si="98"/>
        <v>#VALUE!</v>
      </c>
      <c r="X82" s="84" t="str">
        <f t="shared" si="99"/>
        <v/>
      </c>
      <c r="Y82" s="9" t="str">
        <f t="shared" si="90"/>
        <v>B</v>
      </c>
      <c r="Z82" s="4" t="str">
        <f t="shared" si="91"/>
        <v>C</v>
      </c>
      <c r="AA82" s="4" t="str">
        <f t="shared" si="92"/>
        <v>B</v>
      </c>
      <c r="AB82" s="4" t="str">
        <f t="shared" si="88"/>
        <v/>
      </c>
      <c r="AC82" s="4" t="str">
        <f t="shared" si="93"/>
        <v/>
      </c>
      <c r="AD82" s="4" t="str">
        <f t="shared" si="94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5"/>
        <v/>
      </c>
      <c r="C83" s="101" t="str">
        <f t="shared" si="85"/>
        <v/>
      </c>
      <c r="D83" s="96" t="str">
        <f t="shared" si="119"/>
        <v/>
      </c>
      <c r="E83" s="97" t="str">
        <f t="shared" si="120"/>
        <v/>
      </c>
      <c r="F83" s="8" t="str">
        <f t="shared" si="96"/>
        <v/>
      </c>
      <c r="H83" s="104" t="str">
        <f t="shared" si="86"/>
        <v/>
      </c>
      <c r="I83" s="96" t="str">
        <f t="shared" si="121"/>
        <v/>
      </c>
      <c r="J83" s="97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6" t="str">
        <f t="shared" si="124"/>
        <v/>
      </c>
      <c r="Q83" s="97" t="str">
        <f t="shared" si="125"/>
        <v/>
      </c>
      <c r="R83" s="4" t="str">
        <f t="shared" si="126"/>
        <v/>
      </c>
      <c r="S83" s="4" t="str">
        <f t="shared" si="97"/>
        <v/>
      </c>
      <c r="T83" s="130" t="str">
        <f t="shared" si="127"/>
        <v/>
      </c>
      <c r="U83" s="4" t="str">
        <f>IF(M83="","",IF(B83="NB",U82,IF(T83="",SUM($T$5:$T83)+S83,SUM($T$5:$T83))))</f>
        <v/>
      </c>
      <c r="V83" s="108" t="str">
        <f t="shared" si="84"/>
        <v/>
      </c>
      <c r="W83" s="82" t="e">
        <f t="shared" si="98"/>
        <v>#VALUE!</v>
      </c>
      <c r="X83" s="84" t="str">
        <f t="shared" si="99"/>
        <v/>
      </c>
      <c r="Y83" s="9" t="str">
        <f t="shared" si="90"/>
        <v>B</v>
      </c>
      <c r="Z83" s="4" t="str">
        <f t="shared" si="91"/>
        <v>C</v>
      </c>
      <c r="AA83" s="4" t="str">
        <f t="shared" si="92"/>
        <v>B</v>
      </c>
      <c r="AB83" s="4" t="str">
        <f t="shared" si="88"/>
        <v/>
      </c>
      <c r="AC83" s="4" t="str">
        <f t="shared" si="93"/>
        <v/>
      </c>
      <c r="AD83" s="4" t="str">
        <f t="shared" si="94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5"/>
        <v/>
      </c>
      <c r="C84" s="102" t="str">
        <f t="shared" si="85"/>
        <v/>
      </c>
      <c r="D84" s="98" t="str">
        <f t="shared" si="119"/>
        <v/>
      </c>
      <c r="E84" s="99" t="str">
        <f t="shared" si="120"/>
        <v/>
      </c>
      <c r="F84" s="10" t="str">
        <f t="shared" si="96"/>
        <v/>
      </c>
      <c r="H84" s="105" t="str">
        <f t="shared" si="86"/>
        <v/>
      </c>
      <c r="I84" s="98" t="str">
        <f t="shared" si="121"/>
        <v/>
      </c>
      <c r="J84" s="99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5" t="str">
        <f t="shared" si="87"/>
        <v/>
      </c>
      <c r="P84" s="98" t="str">
        <f t="shared" si="124"/>
        <v/>
      </c>
      <c r="Q84" s="99" t="str">
        <f t="shared" si="125"/>
        <v/>
      </c>
      <c r="R84" s="5" t="str">
        <f t="shared" si="126"/>
        <v/>
      </c>
      <c r="S84" s="5" t="str">
        <f t="shared" si="97"/>
        <v/>
      </c>
      <c r="T84" s="131" t="str">
        <f t="shared" si="127"/>
        <v/>
      </c>
      <c r="U84" s="5" t="str">
        <f>IF(M84="","",IF(B84="NB",U83,IF(T84="",SUM($T$5:$T84)+S84,SUM($T$5:$T84))))</f>
        <v/>
      </c>
      <c r="V84" s="109" t="str">
        <f t="shared" si="84"/>
        <v/>
      </c>
      <c r="W84" s="82" t="e">
        <f t="shared" si="98"/>
        <v>#VALUE!</v>
      </c>
      <c r="X84" s="84" t="str">
        <f t="shared" si="99"/>
        <v/>
      </c>
      <c r="Y84" s="9" t="str">
        <f t="shared" si="90"/>
        <v>B</v>
      </c>
      <c r="Z84" s="4" t="str">
        <f t="shared" si="91"/>
        <v>C</v>
      </c>
      <c r="AA84" s="4" t="str">
        <f t="shared" si="92"/>
        <v>B</v>
      </c>
      <c r="AB84" s="4" t="str">
        <f t="shared" si="88"/>
        <v/>
      </c>
      <c r="AC84" s="4" t="str">
        <f t="shared" si="93"/>
        <v/>
      </c>
      <c r="AD84" s="4" t="str">
        <f t="shared" si="94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5"/>
        <v/>
      </c>
      <c r="C85" s="100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3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5" t="str">
        <f t="shared" si="126"/>
        <v/>
      </c>
      <c r="S85" s="95" t="str">
        <f t="shared" si="97"/>
        <v/>
      </c>
      <c r="T85" s="106" t="str">
        <f t="shared" si="127"/>
        <v/>
      </c>
      <c r="U85" s="95" t="str">
        <f>IF(M85="","",IF(B85="NB",U84,IF(T85="",SUM($T$5:$T85)+S85,SUM($T$5:$T85))))</f>
        <v/>
      </c>
      <c r="V85" s="107" t="str">
        <f t="shared" si="84"/>
        <v/>
      </c>
      <c r="W85" s="82" t="e">
        <f t="shared" si="98"/>
        <v>#VALUE!</v>
      </c>
      <c r="X85" s="84" t="str">
        <f t="shared" si="99"/>
        <v/>
      </c>
      <c r="Y85" s="9" t="str">
        <f t="shared" si="90"/>
        <v>B</v>
      </c>
      <c r="Z85" s="4" t="str">
        <f t="shared" si="91"/>
        <v>C</v>
      </c>
      <c r="AA85" s="4" t="str">
        <f t="shared" si="92"/>
        <v>B</v>
      </c>
      <c r="AB85" s="4" t="str">
        <f t="shared" si="88"/>
        <v/>
      </c>
      <c r="AC85" s="4" t="str">
        <f t="shared" si="93"/>
        <v/>
      </c>
      <c r="AD85" s="4" t="str">
        <f t="shared" si="94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5"/>
        <v/>
      </c>
      <c r="C86" s="101" t="str">
        <f t="shared" si="85"/>
        <v/>
      </c>
      <c r="D86" s="96" t="str">
        <f t="shared" si="119"/>
        <v/>
      </c>
      <c r="E86" s="97" t="str">
        <f t="shared" si="120"/>
        <v/>
      </c>
      <c r="F86" s="8" t="str">
        <f t="shared" si="96"/>
        <v/>
      </c>
      <c r="H86" s="104" t="str">
        <f t="shared" si="86"/>
        <v/>
      </c>
      <c r="I86" s="96" t="str">
        <f t="shared" si="121"/>
        <v/>
      </c>
      <c r="J86" s="97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6" t="str">
        <f t="shared" si="124"/>
        <v/>
      </c>
      <c r="Q86" s="97" t="str">
        <f t="shared" si="125"/>
        <v/>
      </c>
      <c r="R86" s="4" t="str">
        <f t="shared" si="126"/>
        <v/>
      </c>
      <c r="S86" s="4" t="str">
        <f t="shared" si="97"/>
        <v/>
      </c>
      <c r="T86" s="130" t="str">
        <f t="shared" si="127"/>
        <v/>
      </c>
      <c r="U86" s="4" t="str">
        <f>IF(M86="","",IF(B86="NB",U85,IF(T86="",SUM($T$5:$T86)+S86,SUM($T$5:$T86))))</f>
        <v/>
      </c>
      <c r="V86" s="108" t="str">
        <f t="shared" si="84"/>
        <v/>
      </c>
      <c r="W86" s="82" t="e">
        <f t="shared" si="98"/>
        <v>#VALUE!</v>
      </c>
      <c r="X86" s="84" t="str">
        <f t="shared" si="99"/>
        <v/>
      </c>
      <c r="Y86" s="9" t="str">
        <f t="shared" si="90"/>
        <v>B</v>
      </c>
      <c r="Z86" s="4" t="str">
        <f t="shared" si="91"/>
        <v>C</v>
      </c>
      <c r="AA86" s="4" t="str">
        <f t="shared" si="92"/>
        <v>B</v>
      </c>
      <c r="AB86" s="4" t="str">
        <f t="shared" si="88"/>
        <v/>
      </c>
      <c r="AC86" s="4" t="str">
        <f t="shared" si="93"/>
        <v/>
      </c>
      <c r="AD86" s="4" t="str">
        <f t="shared" si="94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5"/>
        <v/>
      </c>
      <c r="C87" s="101" t="str">
        <f t="shared" si="85"/>
        <v/>
      </c>
      <c r="D87" s="96" t="str">
        <f t="shared" si="119"/>
        <v/>
      </c>
      <c r="E87" s="97" t="str">
        <f t="shared" si="120"/>
        <v/>
      </c>
      <c r="F87" s="8" t="str">
        <f t="shared" si="96"/>
        <v/>
      </c>
      <c r="H87" s="104" t="str">
        <f t="shared" si="86"/>
        <v/>
      </c>
      <c r="I87" s="96" t="str">
        <f t="shared" si="121"/>
        <v/>
      </c>
      <c r="J87" s="97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6" t="str">
        <f t="shared" si="124"/>
        <v/>
      </c>
      <c r="Q87" s="97" t="str">
        <f t="shared" si="125"/>
        <v/>
      </c>
      <c r="R87" s="4" t="str">
        <f t="shared" si="126"/>
        <v/>
      </c>
      <c r="S87" s="4" t="str">
        <f t="shared" si="97"/>
        <v/>
      </c>
      <c r="T87" s="130" t="str">
        <f t="shared" si="127"/>
        <v/>
      </c>
      <c r="U87" s="4" t="str">
        <f>IF(M87="","",IF(B87="NB",U86,IF(T87="",SUM($T$5:$T87)+S87,SUM($T$5:$T87))))</f>
        <v/>
      </c>
      <c r="V87" s="108" t="str">
        <f t="shared" si="84"/>
        <v/>
      </c>
      <c r="W87" s="82" t="e">
        <f t="shared" si="98"/>
        <v>#VALUE!</v>
      </c>
      <c r="X87" s="84" t="str">
        <f t="shared" si="99"/>
        <v/>
      </c>
      <c r="Y87" s="9" t="str">
        <f t="shared" si="90"/>
        <v>B</v>
      </c>
      <c r="Z87" s="4" t="str">
        <f t="shared" si="91"/>
        <v>C</v>
      </c>
      <c r="AA87" s="4" t="str">
        <f t="shared" si="92"/>
        <v>B</v>
      </c>
      <c r="AB87" s="4" t="str">
        <f t="shared" si="88"/>
        <v/>
      </c>
      <c r="AC87" s="4" t="str">
        <f t="shared" si="93"/>
        <v/>
      </c>
      <c r="AD87" s="4" t="str">
        <f t="shared" si="94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5"/>
        <v/>
      </c>
      <c r="C88" s="101" t="str">
        <f t="shared" si="85"/>
        <v/>
      </c>
      <c r="D88" s="96" t="str">
        <f t="shared" si="119"/>
        <v/>
      </c>
      <c r="E88" s="97" t="str">
        <f t="shared" si="120"/>
        <v/>
      </c>
      <c r="F88" s="8" t="str">
        <f t="shared" si="96"/>
        <v/>
      </c>
      <c r="H88" s="104" t="str">
        <f t="shared" si="86"/>
        <v/>
      </c>
      <c r="I88" s="96" t="str">
        <f t="shared" si="121"/>
        <v/>
      </c>
      <c r="J88" s="97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6" t="str">
        <f t="shared" si="124"/>
        <v/>
      </c>
      <c r="Q88" s="97" t="str">
        <f t="shared" si="125"/>
        <v/>
      </c>
      <c r="R88" s="4" t="str">
        <f t="shared" si="126"/>
        <v/>
      </c>
      <c r="S88" s="4" t="str">
        <f t="shared" si="97"/>
        <v/>
      </c>
      <c r="T88" s="130" t="str">
        <f t="shared" si="127"/>
        <v/>
      </c>
      <c r="U88" s="4" t="str">
        <f>IF(M88="","",IF(B88="NB",U87,IF(T88="",SUM($T$5:$T88)+S88,SUM($T$5:$T88))))</f>
        <v/>
      </c>
      <c r="V88" s="108" t="str">
        <f t="shared" si="84"/>
        <v/>
      </c>
      <c r="W88" s="82" t="e">
        <f t="shared" si="98"/>
        <v>#VALUE!</v>
      </c>
      <c r="X88" s="84" t="str">
        <f t="shared" si="99"/>
        <v/>
      </c>
      <c r="Y88" s="9" t="str">
        <f t="shared" si="90"/>
        <v>B</v>
      </c>
      <c r="Z88" s="4" t="str">
        <f t="shared" si="91"/>
        <v>C</v>
      </c>
      <c r="AA88" s="4" t="str">
        <f t="shared" si="92"/>
        <v>B</v>
      </c>
      <c r="AB88" s="4" t="str">
        <f t="shared" si="88"/>
        <v/>
      </c>
      <c r="AC88" s="4" t="str">
        <f t="shared" si="93"/>
        <v/>
      </c>
      <c r="AD88" s="4" t="str">
        <f t="shared" si="94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5"/>
        <v/>
      </c>
      <c r="C89" s="102" t="str">
        <f t="shared" si="85"/>
        <v/>
      </c>
      <c r="D89" s="98" t="str">
        <f t="shared" si="119"/>
        <v/>
      </c>
      <c r="E89" s="99" t="str">
        <f t="shared" si="120"/>
        <v/>
      </c>
      <c r="F89" s="10" t="str">
        <f t="shared" si="96"/>
        <v/>
      </c>
      <c r="H89" s="105" t="str">
        <f t="shared" si="86"/>
        <v/>
      </c>
      <c r="I89" s="98" t="str">
        <f t="shared" si="121"/>
        <v/>
      </c>
      <c r="J89" s="99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5" t="str">
        <f t="shared" si="87"/>
        <v/>
      </c>
      <c r="P89" s="98" t="str">
        <f t="shared" si="124"/>
        <v/>
      </c>
      <c r="Q89" s="99" t="str">
        <f t="shared" si="125"/>
        <v/>
      </c>
      <c r="R89" s="5" t="str">
        <f t="shared" si="126"/>
        <v/>
      </c>
      <c r="S89" s="5" t="str">
        <f t="shared" si="97"/>
        <v/>
      </c>
      <c r="T89" s="131" t="str">
        <f t="shared" si="127"/>
        <v/>
      </c>
      <c r="U89" s="5" t="str">
        <f>IF(M89="","",IF(B89="NB",U88,IF(T89="",SUM($T$5:$T89)+S89,SUM($T$5:$T89))))</f>
        <v/>
      </c>
      <c r="V89" s="109" t="str">
        <f t="shared" si="84"/>
        <v/>
      </c>
      <c r="W89" s="82" t="e">
        <f t="shared" si="98"/>
        <v>#VALUE!</v>
      </c>
      <c r="X89" s="84" t="str">
        <f t="shared" si="99"/>
        <v/>
      </c>
      <c r="Y89" s="9" t="str">
        <f t="shared" si="90"/>
        <v>B</v>
      </c>
      <c r="Z89" s="4" t="str">
        <f t="shared" si="91"/>
        <v>C</v>
      </c>
      <c r="AA89" s="4" t="str">
        <f t="shared" si="92"/>
        <v>B</v>
      </c>
      <c r="AB89" s="4" t="str">
        <f t="shared" si="88"/>
        <v/>
      </c>
      <c r="AC89" s="4" t="str">
        <f t="shared" si="93"/>
        <v/>
      </c>
      <c r="AD89" s="4" t="str">
        <f t="shared" si="94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5"/>
        <v/>
      </c>
      <c r="C90" s="100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3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5" t="str">
        <f t="shared" si="126"/>
        <v/>
      </c>
      <c r="S90" s="95" t="str">
        <f t="shared" si="97"/>
        <v/>
      </c>
      <c r="T90" s="106" t="str">
        <f t="shared" si="127"/>
        <v/>
      </c>
      <c r="U90" s="95" t="str">
        <f>IF(M90="","",IF(B90="NB",U89,IF(T90="",SUM($T$5:$T90)+S90,SUM($T$5:$T90))))</f>
        <v/>
      </c>
      <c r="V90" s="107" t="str">
        <f t="shared" si="84"/>
        <v/>
      </c>
      <c r="W90" s="82" t="e">
        <f t="shared" si="98"/>
        <v>#VALUE!</v>
      </c>
      <c r="X90" s="84" t="str">
        <f t="shared" si="99"/>
        <v/>
      </c>
      <c r="Y90" s="9" t="str">
        <f t="shared" si="90"/>
        <v>B</v>
      </c>
      <c r="Z90" s="4" t="str">
        <f t="shared" si="91"/>
        <v>C</v>
      </c>
      <c r="AA90" s="4" t="str">
        <f t="shared" si="92"/>
        <v>B</v>
      </c>
      <c r="AB90" s="4" t="str">
        <f t="shared" si="88"/>
        <v/>
      </c>
      <c r="AC90" s="4" t="str">
        <f t="shared" si="93"/>
        <v/>
      </c>
      <c r="AD90" s="4" t="str">
        <f t="shared" si="94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5"/>
        <v/>
      </c>
      <c r="C91" s="101" t="str">
        <f t="shared" si="85"/>
        <v/>
      </c>
      <c r="D91" s="96" t="str">
        <f t="shared" si="119"/>
        <v/>
      </c>
      <c r="E91" s="97" t="str">
        <f t="shared" si="120"/>
        <v/>
      </c>
      <c r="F91" s="8" t="str">
        <f t="shared" si="96"/>
        <v/>
      </c>
      <c r="H91" s="104" t="str">
        <f t="shared" si="86"/>
        <v/>
      </c>
      <c r="I91" s="96" t="str">
        <f t="shared" si="121"/>
        <v/>
      </c>
      <c r="J91" s="97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6" t="str">
        <f t="shared" si="124"/>
        <v/>
      </c>
      <c r="Q91" s="97" t="str">
        <f t="shared" si="125"/>
        <v/>
      </c>
      <c r="R91" s="4" t="str">
        <f t="shared" si="126"/>
        <v/>
      </c>
      <c r="S91" s="4" t="str">
        <f t="shared" si="97"/>
        <v/>
      </c>
      <c r="T91" s="130" t="str">
        <f t="shared" si="127"/>
        <v/>
      </c>
      <c r="U91" s="4" t="str">
        <f>IF(M91="","",IF(B91="NB",U90,IF(T91="",SUM($T$5:$T91)+S91,SUM($T$5:$T91))))</f>
        <v/>
      </c>
      <c r="V91" s="108" t="str">
        <f t="shared" si="84"/>
        <v/>
      </c>
      <c r="W91" s="82" t="e">
        <f t="shared" si="98"/>
        <v>#VALUE!</v>
      </c>
      <c r="X91" s="84" t="str">
        <f t="shared" si="99"/>
        <v/>
      </c>
      <c r="Y91" s="9" t="str">
        <f t="shared" si="90"/>
        <v>B</v>
      </c>
      <c r="Z91" s="4" t="str">
        <f t="shared" si="91"/>
        <v>C</v>
      </c>
      <c r="AA91" s="4" t="str">
        <f t="shared" si="92"/>
        <v>B</v>
      </c>
      <c r="AB91" s="4" t="str">
        <f t="shared" si="88"/>
        <v/>
      </c>
      <c r="AC91" s="4" t="str">
        <f t="shared" si="93"/>
        <v/>
      </c>
      <c r="AD91" s="4" t="str">
        <f t="shared" si="94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5"/>
        <v/>
      </c>
      <c r="C92" s="101" t="str">
        <f t="shared" si="85"/>
        <v/>
      </c>
      <c r="D92" s="96" t="str">
        <f t="shared" si="119"/>
        <v/>
      </c>
      <c r="E92" s="97" t="str">
        <f t="shared" si="120"/>
        <v/>
      </c>
      <c r="F92" s="8" t="str">
        <f t="shared" si="96"/>
        <v/>
      </c>
      <c r="H92" s="104" t="str">
        <f t="shared" si="86"/>
        <v/>
      </c>
      <c r="I92" s="96" t="str">
        <f t="shared" si="121"/>
        <v/>
      </c>
      <c r="J92" s="97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6" t="str">
        <f t="shared" si="124"/>
        <v/>
      </c>
      <c r="Q92" s="97" t="str">
        <f t="shared" si="125"/>
        <v/>
      </c>
      <c r="R92" s="4" t="str">
        <f t="shared" si="126"/>
        <v/>
      </c>
      <c r="S92" s="4" t="str">
        <f t="shared" si="97"/>
        <v/>
      </c>
      <c r="T92" s="130" t="str">
        <f t="shared" si="127"/>
        <v/>
      </c>
      <c r="U92" s="4" t="str">
        <f>IF(M92="","",IF(B92="NB",U91,IF(T92="",SUM($T$5:$T92)+S92,SUM($T$5:$T92))))</f>
        <v/>
      </c>
      <c r="V92" s="108" t="str">
        <f t="shared" si="84"/>
        <v/>
      </c>
      <c r="W92" s="82" t="e">
        <f t="shared" si="98"/>
        <v>#VALUE!</v>
      </c>
      <c r="X92" s="84" t="str">
        <f t="shared" si="99"/>
        <v/>
      </c>
      <c r="Y92" s="9" t="str">
        <f t="shared" si="90"/>
        <v>B</v>
      </c>
      <c r="Z92" s="4" t="str">
        <f t="shared" si="91"/>
        <v>C</v>
      </c>
      <c r="AA92" s="4" t="str">
        <f t="shared" si="92"/>
        <v>B</v>
      </c>
      <c r="AB92" s="4" t="str">
        <f t="shared" si="88"/>
        <v/>
      </c>
      <c r="AC92" s="4" t="str">
        <f t="shared" si="93"/>
        <v/>
      </c>
      <c r="AD92" s="4" t="str">
        <f t="shared" si="94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5"/>
        <v/>
      </c>
      <c r="C93" s="101" t="str">
        <f t="shared" si="85"/>
        <v/>
      </c>
      <c r="D93" s="96" t="str">
        <f t="shared" si="119"/>
        <v/>
      </c>
      <c r="E93" s="97" t="str">
        <f t="shared" si="120"/>
        <v/>
      </c>
      <c r="F93" s="8" t="str">
        <f t="shared" si="96"/>
        <v/>
      </c>
      <c r="H93" s="104" t="str">
        <f t="shared" si="86"/>
        <v/>
      </c>
      <c r="I93" s="96" t="str">
        <f t="shared" si="121"/>
        <v/>
      </c>
      <c r="J93" s="97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6" t="str">
        <f t="shared" si="124"/>
        <v/>
      </c>
      <c r="Q93" s="97" t="str">
        <f t="shared" si="125"/>
        <v/>
      </c>
      <c r="R93" s="4" t="str">
        <f t="shared" si="126"/>
        <v/>
      </c>
      <c r="S93" s="4" t="str">
        <f t="shared" si="97"/>
        <v/>
      </c>
      <c r="T93" s="130" t="str">
        <f t="shared" si="127"/>
        <v/>
      </c>
      <c r="U93" s="4" t="str">
        <f>IF(M93="","",IF(B93="NB",U92,IF(T93="",SUM($T$5:$T93)+S93,SUM($T$5:$T93))))</f>
        <v/>
      </c>
      <c r="V93" s="108" t="str">
        <f t="shared" si="84"/>
        <v/>
      </c>
      <c r="W93" s="82" t="e">
        <f t="shared" si="98"/>
        <v>#VALUE!</v>
      </c>
      <c r="X93" s="84" t="str">
        <f t="shared" si="99"/>
        <v/>
      </c>
      <c r="Y93" s="9" t="str">
        <f t="shared" si="90"/>
        <v>B</v>
      </c>
      <c r="Z93" s="4" t="str">
        <f t="shared" si="91"/>
        <v>C</v>
      </c>
      <c r="AA93" s="4" t="str">
        <f t="shared" si="92"/>
        <v>B</v>
      </c>
      <c r="AB93" s="4" t="str">
        <f t="shared" si="88"/>
        <v/>
      </c>
      <c r="AC93" s="4" t="str">
        <f t="shared" si="93"/>
        <v/>
      </c>
      <c r="AD93" s="4" t="str">
        <f t="shared" si="94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5"/>
        <v/>
      </c>
      <c r="C94" s="102" t="str">
        <f t="shared" si="85"/>
        <v/>
      </c>
      <c r="D94" s="98" t="str">
        <f t="shared" si="119"/>
        <v/>
      </c>
      <c r="E94" s="99" t="str">
        <f t="shared" si="120"/>
        <v/>
      </c>
      <c r="F94" s="10" t="str">
        <f t="shared" si="96"/>
        <v/>
      </c>
      <c r="H94" s="105" t="str">
        <f t="shared" si="86"/>
        <v/>
      </c>
      <c r="I94" s="98" t="str">
        <f t="shared" si="121"/>
        <v/>
      </c>
      <c r="J94" s="99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5" t="str">
        <f t="shared" si="87"/>
        <v/>
      </c>
      <c r="P94" s="98" t="str">
        <f t="shared" si="124"/>
        <v/>
      </c>
      <c r="Q94" s="99" t="str">
        <f t="shared" si="125"/>
        <v/>
      </c>
      <c r="R94" s="5" t="str">
        <f t="shared" si="126"/>
        <v/>
      </c>
      <c r="S94" s="5" t="str">
        <f t="shared" si="97"/>
        <v/>
      </c>
      <c r="T94" s="131" t="str">
        <f t="shared" si="127"/>
        <v/>
      </c>
      <c r="U94" s="5" t="str">
        <f>IF(M94="","",IF(B94="NB",U93,IF(T94="",SUM($T$5:$T94)+S94,SUM($T$5:$T94))))</f>
        <v/>
      </c>
      <c r="V94" s="109" t="str">
        <f t="shared" si="84"/>
        <v/>
      </c>
      <c r="W94" s="82" t="e">
        <f t="shared" si="98"/>
        <v>#VALUE!</v>
      </c>
      <c r="X94" s="84" t="str">
        <f t="shared" si="99"/>
        <v/>
      </c>
      <c r="Y94" s="9" t="str">
        <f t="shared" si="90"/>
        <v>B</v>
      </c>
      <c r="Z94" s="4" t="str">
        <f t="shared" si="91"/>
        <v>C</v>
      </c>
      <c r="AA94" s="4" t="str">
        <f t="shared" si="92"/>
        <v>B</v>
      </c>
      <c r="AB94" s="4" t="str">
        <f t="shared" si="88"/>
        <v/>
      </c>
      <c r="AC94" s="4" t="str">
        <f t="shared" si="93"/>
        <v/>
      </c>
      <c r="AD94" s="4" t="str">
        <f t="shared" si="94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5"/>
        <v/>
      </c>
      <c r="C95" s="100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3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5" t="str">
        <f t="shared" si="126"/>
        <v/>
      </c>
      <c r="S95" s="95" t="str">
        <f t="shared" si="97"/>
        <v/>
      </c>
      <c r="T95" s="106" t="str">
        <f t="shared" si="127"/>
        <v/>
      </c>
      <c r="U95" s="95" t="str">
        <f>IF(M95="","",IF(B95="NB",U94,IF(T95="",SUM($T$5:$T95)+S95,SUM($T$5:$T95))))</f>
        <v/>
      </c>
      <c r="V95" s="107" t="str">
        <f t="shared" si="84"/>
        <v/>
      </c>
      <c r="W95" s="82" t="e">
        <f t="shared" si="98"/>
        <v>#VALUE!</v>
      </c>
      <c r="X95" s="84" t="str">
        <f t="shared" si="99"/>
        <v/>
      </c>
      <c r="Y95" s="9" t="str">
        <f t="shared" si="90"/>
        <v>B</v>
      </c>
      <c r="Z95" s="4" t="str">
        <f t="shared" si="91"/>
        <v>C</v>
      </c>
      <c r="AA95" s="4" t="str">
        <f t="shared" si="92"/>
        <v>B</v>
      </c>
      <c r="AB95" s="4" t="str">
        <f t="shared" si="88"/>
        <v/>
      </c>
      <c r="AC95" s="4" t="str">
        <f t="shared" si="93"/>
        <v/>
      </c>
      <c r="AD95" s="4" t="str">
        <f t="shared" si="94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5"/>
        <v/>
      </c>
      <c r="C96" s="101" t="str">
        <f t="shared" si="85"/>
        <v/>
      </c>
      <c r="D96" s="96" t="str">
        <f t="shared" si="119"/>
        <v/>
      </c>
      <c r="E96" s="97" t="str">
        <f t="shared" si="120"/>
        <v/>
      </c>
      <c r="F96" s="8" t="str">
        <f t="shared" si="96"/>
        <v/>
      </c>
      <c r="H96" s="104" t="str">
        <f t="shared" si="86"/>
        <v/>
      </c>
      <c r="I96" s="96" t="str">
        <f t="shared" si="121"/>
        <v/>
      </c>
      <c r="J96" s="97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6" t="str">
        <f t="shared" si="124"/>
        <v/>
      </c>
      <c r="Q96" s="97" t="str">
        <f t="shared" si="125"/>
        <v/>
      </c>
      <c r="R96" s="4" t="str">
        <f t="shared" si="126"/>
        <v/>
      </c>
      <c r="S96" s="4" t="str">
        <f t="shared" si="97"/>
        <v/>
      </c>
      <c r="T96" s="130" t="str">
        <f t="shared" si="127"/>
        <v/>
      </c>
      <c r="U96" s="4" t="str">
        <f>IF(M96="","",IF(B96="NB",U95,IF(T96="",SUM($T$5:$T96)+S96,SUM($T$5:$T96))))</f>
        <v/>
      </c>
      <c r="V96" s="108" t="str">
        <f t="shared" si="84"/>
        <v/>
      </c>
      <c r="W96" s="82" t="e">
        <f t="shared" si="98"/>
        <v>#VALUE!</v>
      </c>
      <c r="X96" s="84" t="str">
        <f t="shared" si="99"/>
        <v/>
      </c>
      <c r="Y96" s="9" t="str">
        <f t="shared" si="90"/>
        <v>B</v>
      </c>
      <c r="Z96" s="4" t="str">
        <f t="shared" si="91"/>
        <v>C</v>
      </c>
      <c r="AA96" s="4" t="str">
        <f t="shared" si="92"/>
        <v>B</v>
      </c>
      <c r="AB96" s="4" t="str">
        <f t="shared" si="88"/>
        <v/>
      </c>
      <c r="AC96" s="4" t="str">
        <f t="shared" si="93"/>
        <v/>
      </c>
      <c r="AD96" s="4" t="str">
        <f t="shared" si="94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5"/>
        <v/>
      </c>
      <c r="C97" s="101" t="str">
        <f t="shared" si="85"/>
        <v/>
      </c>
      <c r="D97" s="96" t="str">
        <f t="shared" si="119"/>
        <v/>
      </c>
      <c r="E97" s="97" t="str">
        <f t="shared" si="120"/>
        <v/>
      </c>
      <c r="F97" s="8" t="str">
        <f t="shared" si="96"/>
        <v/>
      </c>
      <c r="H97" s="104" t="str">
        <f t="shared" si="86"/>
        <v/>
      </c>
      <c r="I97" s="96" t="str">
        <f t="shared" si="121"/>
        <v/>
      </c>
      <c r="J97" s="97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6" t="str">
        <f t="shared" si="124"/>
        <v/>
      </c>
      <c r="Q97" s="97" t="str">
        <f t="shared" si="125"/>
        <v/>
      </c>
      <c r="R97" s="4" t="str">
        <f t="shared" si="126"/>
        <v/>
      </c>
      <c r="S97" s="4" t="str">
        <f t="shared" si="97"/>
        <v/>
      </c>
      <c r="T97" s="130" t="str">
        <f t="shared" si="127"/>
        <v/>
      </c>
      <c r="U97" s="4" t="str">
        <f>IF(M97="","",IF(B97="NB",U96,IF(T97="",SUM($T$5:$T97)+S97,SUM($T$5:$T97))))</f>
        <v/>
      </c>
      <c r="V97" s="108" t="str">
        <f t="shared" si="84"/>
        <v/>
      </c>
      <c r="W97" s="82" t="e">
        <f t="shared" si="98"/>
        <v>#VALUE!</v>
      </c>
      <c r="X97" s="84" t="str">
        <f t="shared" si="99"/>
        <v/>
      </c>
      <c r="Y97" s="9" t="str">
        <f t="shared" si="90"/>
        <v>B</v>
      </c>
      <c r="Z97" s="4" t="str">
        <f t="shared" si="91"/>
        <v>C</v>
      </c>
      <c r="AA97" s="4" t="str">
        <f t="shared" si="92"/>
        <v>B</v>
      </c>
      <c r="AB97" s="4" t="str">
        <f t="shared" si="88"/>
        <v/>
      </c>
      <c r="AC97" s="4" t="str">
        <f t="shared" si="93"/>
        <v/>
      </c>
      <c r="AD97" s="4" t="str">
        <f t="shared" si="94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5"/>
        <v/>
      </c>
      <c r="C98" s="101" t="str">
        <f t="shared" si="85"/>
        <v/>
      </c>
      <c r="D98" s="96" t="str">
        <f t="shared" si="119"/>
        <v/>
      </c>
      <c r="E98" s="97" t="str">
        <f t="shared" si="120"/>
        <v/>
      </c>
      <c r="F98" s="8" t="str">
        <f t="shared" si="96"/>
        <v/>
      </c>
      <c r="H98" s="104" t="str">
        <f t="shared" si="86"/>
        <v/>
      </c>
      <c r="I98" s="96" t="str">
        <f t="shared" si="121"/>
        <v/>
      </c>
      <c r="J98" s="97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6" t="str">
        <f t="shared" si="124"/>
        <v/>
      </c>
      <c r="Q98" s="97" t="str">
        <f t="shared" si="125"/>
        <v/>
      </c>
      <c r="R98" s="4" t="str">
        <f t="shared" si="126"/>
        <v/>
      </c>
      <c r="S98" s="4" t="str">
        <f t="shared" si="97"/>
        <v/>
      </c>
      <c r="T98" s="130" t="str">
        <f t="shared" si="127"/>
        <v/>
      </c>
      <c r="U98" s="4" t="str">
        <f>IF(M98="","",IF(B98="NB",U97,IF(T98="",SUM($T$5:$T98)+S98,SUM($T$5:$T98))))</f>
        <v/>
      </c>
      <c r="V98" s="108" t="str">
        <f t="shared" si="84"/>
        <v/>
      </c>
      <c r="W98" s="82" t="e">
        <f t="shared" si="98"/>
        <v>#VALUE!</v>
      </c>
      <c r="X98" s="84" t="str">
        <f t="shared" si="99"/>
        <v/>
      </c>
      <c r="Y98" s="9" t="str">
        <f t="shared" si="90"/>
        <v>B</v>
      </c>
      <c r="Z98" s="4" t="str">
        <f t="shared" si="91"/>
        <v>C</v>
      </c>
      <c r="AA98" s="4" t="str">
        <f t="shared" si="92"/>
        <v>B</v>
      </c>
      <c r="AB98" s="4" t="str">
        <f t="shared" si="88"/>
        <v/>
      </c>
      <c r="AC98" s="4" t="str">
        <f t="shared" si="93"/>
        <v/>
      </c>
      <c r="AD98" s="4" t="str">
        <f t="shared" si="94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5"/>
        <v/>
      </c>
      <c r="C99" s="102" t="str">
        <f t="shared" si="85"/>
        <v/>
      </c>
      <c r="D99" s="98" t="str">
        <f t="shared" si="119"/>
        <v/>
      </c>
      <c r="E99" s="99" t="str">
        <f t="shared" si="120"/>
        <v/>
      </c>
      <c r="F99" s="10" t="str">
        <f t="shared" si="96"/>
        <v/>
      </c>
      <c r="H99" s="105" t="str">
        <f t="shared" si="86"/>
        <v/>
      </c>
      <c r="I99" s="98" t="str">
        <f t="shared" si="121"/>
        <v/>
      </c>
      <c r="J99" s="99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5" t="str">
        <f t="shared" si="87"/>
        <v/>
      </c>
      <c r="P99" s="98" t="str">
        <f t="shared" si="124"/>
        <v/>
      </c>
      <c r="Q99" s="99" t="str">
        <f t="shared" si="125"/>
        <v/>
      </c>
      <c r="R99" s="5" t="str">
        <f t="shared" si="126"/>
        <v/>
      </c>
      <c r="S99" s="5" t="str">
        <f t="shared" si="97"/>
        <v/>
      </c>
      <c r="T99" s="131" t="str">
        <f t="shared" si="127"/>
        <v/>
      </c>
      <c r="U99" s="5" t="str">
        <f>IF(M99="","",IF(B99="NB",U98,IF(T99="",SUM($T$5:$T99)+S99,SUM($T$5:$T99))))</f>
        <v/>
      </c>
      <c r="V99" s="109" t="str">
        <f t="shared" si="84"/>
        <v/>
      </c>
      <c r="W99" s="82" t="e">
        <f t="shared" si="98"/>
        <v>#VALUE!</v>
      </c>
      <c r="X99" s="84" t="str">
        <f t="shared" si="99"/>
        <v/>
      </c>
      <c r="Y99" s="9" t="str">
        <f t="shared" si="90"/>
        <v>B</v>
      </c>
      <c r="Z99" s="4" t="str">
        <f t="shared" si="91"/>
        <v>C</v>
      </c>
      <c r="AA99" s="4" t="str">
        <f t="shared" si="92"/>
        <v>B</v>
      </c>
      <c r="AB99" s="4" t="str">
        <f t="shared" si="88"/>
        <v/>
      </c>
      <c r="AC99" s="4" t="str">
        <f t="shared" si="93"/>
        <v/>
      </c>
      <c r="AD99" s="4" t="str">
        <f t="shared" si="94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5"/>
        <v/>
      </c>
      <c r="C100" s="100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3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5" t="str">
        <f t="shared" si="126"/>
        <v/>
      </c>
      <c r="S100" s="95" t="str">
        <f t="shared" si="97"/>
        <v/>
      </c>
      <c r="T100" s="106" t="str">
        <f t="shared" si="127"/>
        <v/>
      </c>
      <c r="U100" s="95" t="str">
        <f>IF(M100="","",IF(B100="NB",U99,IF(T100="",SUM($T$5:$T100)+S100,SUM($T$5:$T100))))</f>
        <v/>
      </c>
      <c r="V100" s="107" t="str">
        <f t="shared" si="84"/>
        <v/>
      </c>
      <c r="W100" s="82" t="e">
        <f t="shared" si="98"/>
        <v>#VALUE!</v>
      </c>
      <c r="X100" s="84" t="str">
        <f t="shared" si="99"/>
        <v/>
      </c>
      <c r="Y100" s="9" t="str">
        <f t="shared" si="90"/>
        <v>B</v>
      </c>
      <c r="Z100" s="4" t="str">
        <f t="shared" si="91"/>
        <v>C</v>
      </c>
      <c r="AA100" s="4" t="str">
        <f t="shared" si="92"/>
        <v>B</v>
      </c>
      <c r="AB100" s="4" t="str">
        <f t="shared" si="88"/>
        <v/>
      </c>
      <c r="AC100" s="4" t="str">
        <f t="shared" si="93"/>
        <v/>
      </c>
      <c r="AD100" s="4" t="str">
        <f t="shared" si="94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5"/>
        <v/>
      </c>
      <c r="C101" s="101" t="str">
        <f t="shared" si="85"/>
        <v/>
      </c>
      <c r="D101" s="96" t="str">
        <f t="shared" si="119"/>
        <v/>
      </c>
      <c r="E101" s="97" t="str">
        <f t="shared" si="120"/>
        <v/>
      </c>
      <c r="F101" s="8" t="str">
        <f t="shared" si="96"/>
        <v/>
      </c>
      <c r="H101" s="104" t="str">
        <f t="shared" si="86"/>
        <v/>
      </c>
      <c r="I101" s="96" t="str">
        <f t="shared" si="121"/>
        <v/>
      </c>
      <c r="J101" s="97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6" t="str">
        <f t="shared" si="124"/>
        <v/>
      </c>
      <c r="Q101" s="97" t="str">
        <f t="shared" si="125"/>
        <v/>
      </c>
      <c r="R101" s="4" t="str">
        <f t="shared" si="126"/>
        <v/>
      </c>
      <c r="S101" s="4" t="str">
        <f t="shared" si="97"/>
        <v/>
      </c>
      <c r="T101" s="130" t="str">
        <f t="shared" si="127"/>
        <v/>
      </c>
      <c r="U101" s="4" t="str">
        <f>IF(M101="","",IF(B101="NB",U100,IF(T101="",SUM($T$5:$T101)+S101,SUM($T$5:$T101))))</f>
        <v/>
      </c>
      <c r="V101" s="108" t="str">
        <f t="shared" si="84"/>
        <v/>
      </c>
      <c r="W101" s="82" t="e">
        <f t="shared" si="98"/>
        <v>#VALUE!</v>
      </c>
      <c r="X101" s="84" t="str">
        <f t="shared" si="99"/>
        <v/>
      </c>
      <c r="Y101" s="9" t="str">
        <f t="shared" si="90"/>
        <v>B</v>
      </c>
      <c r="Z101" s="4" t="str">
        <f t="shared" si="91"/>
        <v>C</v>
      </c>
      <c r="AA101" s="4" t="str">
        <f t="shared" si="92"/>
        <v>B</v>
      </c>
      <c r="AB101" s="4" t="str">
        <f t="shared" si="88"/>
        <v/>
      </c>
      <c r="AC101" s="4" t="str">
        <f t="shared" si="93"/>
        <v/>
      </c>
      <c r="AD101" s="4" t="str">
        <f t="shared" si="94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5"/>
        <v/>
      </c>
      <c r="C102" s="101" t="str">
        <f t="shared" si="85"/>
        <v/>
      </c>
      <c r="D102" s="96" t="str">
        <f t="shared" si="119"/>
        <v/>
      </c>
      <c r="E102" s="97" t="str">
        <f t="shared" si="120"/>
        <v/>
      </c>
      <c r="F102" s="8" t="str">
        <f t="shared" si="96"/>
        <v/>
      </c>
      <c r="H102" s="104" t="str">
        <f t="shared" si="86"/>
        <v/>
      </c>
      <c r="I102" s="96" t="str">
        <f t="shared" si="121"/>
        <v/>
      </c>
      <c r="J102" s="97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6" t="str">
        <f t="shared" si="124"/>
        <v/>
      </c>
      <c r="Q102" s="97" t="str">
        <f t="shared" si="125"/>
        <v/>
      </c>
      <c r="R102" s="4" t="str">
        <f t="shared" si="126"/>
        <v/>
      </c>
      <c r="S102" s="4" t="str">
        <f t="shared" si="97"/>
        <v/>
      </c>
      <c r="T102" s="130" t="str">
        <f t="shared" si="127"/>
        <v/>
      </c>
      <c r="U102" s="4" t="str">
        <f>IF(M102="","",IF(B102="NB",U101,IF(T102="",SUM($T$5:$T102)+S102,SUM($T$5:$T102))))</f>
        <v/>
      </c>
      <c r="V102" s="108" t="str">
        <f t="shared" si="84"/>
        <v/>
      </c>
      <c r="W102" s="82" t="e">
        <f t="shared" si="98"/>
        <v>#VALUE!</v>
      </c>
      <c r="X102" s="84" t="str">
        <f t="shared" si="99"/>
        <v/>
      </c>
      <c r="Y102" s="9" t="str">
        <f t="shared" si="90"/>
        <v>B</v>
      </c>
      <c r="Z102" s="4" t="str">
        <f t="shared" si="91"/>
        <v>C</v>
      </c>
      <c r="AA102" s="4" t="str">
        <f t="shared" si="92"/>
        <v>B</v>
      </c>
      <c r="AB102" s="4" t="str">
        <f t="shared" si="88"/>
        <v/>
      </c>
      <c r="AC102" s="4" t="str">
        <f t="shared" si="93"/>
        <v/>
      </c>
      <c r="AD102" s="4" t="str">
        <f t="shared" si="94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5"/>
        <v/>
      </c>
      <c r="C103" s="101" t="str">
        <f t="shared" si="85"/>
        <v/>
      </c>
      <c r="D103" s="96" t="str">
        <f t="shared" si="119"/>
        <v/>
      </c>
      <c r="E103" s="97" t="str">
        <f t="shared" si="120"/>
        <v/>
      </c>
      <c r="F103" s="8" t="str">
        <f t="shared" si="96"/>
        <v/>
      </c>
      <c r="H103" s="104" t="str">
        <f t="shared" si="86"/>
        <v/>
      </c>
      <c r="I103" s="96" t="str">
        <f t="shared" si="121"/>
        <v/>
      </c>
      <c r="J103" s="97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6" t="str">
        <f t="shared" si="124"/>
        <v/>
      </c>
      <c r="Q103" s="97" t="str">
        <f t="shared" si="125"/>
        <v/>
      </c>
      <c r="R103" s="4" t="str">
        <f t="shared" si="126"/>
        <v/>
      </c>
      <c r="S103" s="4" t="str">
        <f t="shared" si="97"/>
        <v/>
      </c>
      <c r="T103" s="130" t="str">
        <f t="shared" si="127"/>
        <v/>
      </c>
      <c r="U103" s="4" t="str">
        <f>IF(M103="","",IF(B103="NB",U102,IF(T103="",SUM($T$5:$T103)+S103,SUM($T$5:$T103))))</f>
        <v/>
      </c>
      <c r="V103" s="108" t="str">
        <f t="shared" si="84"/>
        <v/>
      </c>
      <c r="W103" s="82" t="e">
        <f t="shared" si="98"/>
        <v>#VALUE!</v>
      </c>
      <c r="X103" s="84" t="str">
        <f t="shared" si="99"/>
        <v/>
      </c>
      <c r="Y103" s="9" t="str">
        <f t="shared" si="90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8"/>
        <v/>
      </c>
      <c r="AC103" s="4" t="str">
        <f t="shared" si="93"/>
        <v/>
      </c>
      <c r="AD103" s="4" t="str">
        <f t="shared" si="94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5"/>
        <v/>
      </c>
      <c r="C104" s="102" t="str">
        <f t="shared" si="85"/>
        <v/>
      </c>
      <c r="D104" s="98" t="str">
        <f t="shared" si="119"/>
        <v/>
      </c>
      <c r="E104" s="99" t="str">
        <f t="shared" si="120"/>
        <v/>
      </c>
      <c r="F104" s="10" t="str">
        <f t="shared" si="96"/>
        <v/>
      </c>
      <c r="H104" s="105" t="str">
        <f t="shared" si="86"/>
        <v/>
      </c>
      <c r="I104" s="98" t="str">
        <f t="shared" si="121"/>
        <v/>
      </c>
      <c r="J104" s="99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5" t="str">
        <f t="shared" si="87"/>
        <v/>
      </c>
      <c r="P104" s="98" t="str">
        <f t="shared" si="124"/>
        <v/>
      </c>
      <c r="Q104" s="99" t="str">
        <f t="shared" si="125"/>
        <v/>
      </c>
      <c r="R104" s="5" t="str">
        <f t="shared" si="126"/>
        <v/>
      </c>
      <c r="S104" s="5" t="str">
        <f t="shared" si="97"/>
        <v/>
      </c>
      <c r="T104" s="131" t="str">
        <f t="shared" si="127"/>
        <v/>
      </c>
      <c r="U104" s="5" t="str">
        <f>IF(M104="","",IF(B104="NB",U103,IF(T104="",SUM($T$5:$T104)+S104,SUM($T$5:$T104))))</f>
        <v/>
      </c>
      <c r="V104" s="109" t="str">
        <f t="shared" si="84"/>
        <v/>
      </c>
      <c r="W104" s="82" t="e">
        <f t="shared" si="98"/>
        <v>#VALUE!</v>
      </c>
      <c r="X104" s="84" t="str">
        <f t="shared" si="99"/>
        <v/>
      </c>
      <c r="Y104" s="9" t="str">
        <f t="shared" si="90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8"/>
        <v/>
      </c>
      <c r="AC104" s="4" t="str">
        <f t="shared" si="93"/>
        <v/>
      </c>
      <c r="AD104" s="4" t="str">
        <f t="shared" si="94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5"/>
        <v/>
      </c>
      <c r="C105" s="100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3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5" t="str">
        <f t="shared" si="126"/>
        <v/>
      </c>
      <c r="S105" s="95" t="str">
        <f t="shared" si="97"/>
        <v/>
      </c>
      <c r="T105" s="106" t="str">
        <f t="shared" si="127"/>
        <v/>
      </c>
      <c r="U105" s="95" t="str">
        <f>IF(M105="","",IF(B105="NB",U104,IF(T105="",SUM($T$5:$T105)+S105,SUM($T$5:$T105))))</f>
        <v/>
      </c>
      <c r="V105" s="107" t="str">
        <f t="shared" si="84"/>
        <v/>
      </c>
      <c r="W105" s="82" t="e">
        <f t="shared" si="98"/>
        <v>#VALUE!</v>
      </c>
      <c r="X105" s="84" t="str">
        <f t="shared" si="99"/>
        <v/>
      </c>
      <c r="Y105" s="9" t="str">
        <f t="shared" si="90"/>
        <v>B</v>
      </c>
      <c r="Z105" s="4" t="str">
        <f t="shared" si="91"/>
        <v>C</v>
      </c>
      <c r="AA105" s="4" t="str">
        <f t="shared" si="92"/>
        <v>B</v>
      </c>
      <c r="AB105" s="4" t="str">
        <f t="shared" si="88"/>
        <v/>
      </c>
      <c r="AC105" s="4" t="str">
        <f t="shared" si="93"/>
        <v/>
      </c>
      <c r="AD105" s="4" t="str">
        <f t="shared" si="94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5"/>
        <v/>
      </c>
      <c r="C106" s="101" t="str">
        <f t="shared" si="85"/>
        <v/>
      </c>
      <c r="D106" s="96" t="str">
        <f t="shared" si="119"/>
        <v/>
      </c>
      <c r="E106" s="97" t="str">
        <f t="shared" si="120"/>
        <v/>
      </c>
      <c r="F106" s="8" t="str">
        <f t="shared" si="96"/>
        <v/>
      </c>
      <c r="H106" s="104" t="str">
        <f t="shared" si="86"/>
        <v/>
      </c>
      <c r="I106" s="96" t="str">
        <f t="shared" si="121"/>
        <v/>
      </c>
      <c r="J106" s="97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6" t="str">
        <f t="shared" si="124"/>
        <v/>
      </c>
      <c r="Q106" s="97" t="str">
        <f t="shared" si="125"/>
        <v/>
      </c>
      <c r="R106" s="4" t="str">
        <f t="shared" si="126"/>
        <v/>
      </c>
      <c r="S106" s="4" t="str">
        <f t="shared" si="97"/>
        <v/>
      </c>
      <c r="T106" s="130" t="str">
        <f t="shared" si="127"/>
        <v/>
      </c>
      <c r="U106" s="4" t="str">
        <f>IF(M106="","",IF(B106="NB",U105,IF(T106="",SUM($T$5:$T106)+S106,SUM($T$5:$T106))))</f>
        <v/>
      </c>
      <c r="V106" s="108" t="str">
        <f t="shared" si="84"/>
        <v/>
      </c>
      <c r="W106" s="82" t="e">
        <f t="shared" si="98"/>
        <v>#VALUE!</v>
      </c>
      <c r="X106" s="84" t="str">
        <f t="shared" si="99"/>
        <v/>
      </c>
      <c r="Y106" s="9" t="str">
        <f t="shared" si="90"/>
        <v>B</v>
      </c>
      <c r="Z106" s="4" t="str">
        <f t="shared" si="91"/>
        <v>C</v>
      </c>
      <c r="AA106" s="4" t="str">
        <f t="shared" si="92"/>
        <v>B</v>
      </c>
      <c r="AB106" s="4" t="str">
        <f t="shared" si="88"/>
        <v/>
      </c>
      <c r="AC106" s="4" t="str">
        <f t="shared" si="93"/>
        <v/>
      </c>
      <c r="AD106" s="4" t="str">
        <f t="shared" si="94"/>
        <v/>
      </c>
      <c r="AE106" s="1" t="str">
        <f t="shared" ref="AE106:AE137" si="140">IF(M105="","",IF(Y106="B",IF(M105="P",BH106,""),IF(M104="P",BH106,"")))</f>
        <v/>
      </c>
      <c r="AF106" s="1" t="str">
        <f t="shared" ref="AF106:AF137" si="141">IF(M105="","",IF(Y106="B",IF(M105="B",BH106,""),IF(M104="B",BH106,"")))</f>
        <v/>
      </c>
      <c r="AG106" s="1" t="str">
        <f t="shared" ref="AG106:AG137" si="142">IF(M105="","",IF(Z106="C",IF(M105="B",BJ106,""),IF(M104="P",BJ106,"")))</f>
        <v/>
      </c>
      <c r="AH106" s="1" t="str">
        <f t="shared" ref="AH106:AH137" si="143">IF(M105="","",IF(Z106="C",IF(M105="P",BJ106,""),IF(M104="B",BJ106,"")))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5"/>
        <v/>
      </c>
      <c r="C107" s="101" t="str">
        <f t="shared" si="85"/>
        <v/>
      </c>
      <c r="D107" s="96" t="str">
        <f t="shared" si="119"/>
        <v/>
      </c>
      <c r="E107" s="97" t="str">
        <f t="shared" si="120"/>
        <v/>
      </c>
      <c r="F107" s="8" t="str">
        <f t="shared" si="96"/>
        <v/>
      </c>
      <c r="H107" s="104" t="str">
        <f t="shared" si="86"/>
        <v/>
      </c>
      <c r="I107" s="96" t="str">
        <f t="shared" si="121"/>
        <v/>
      </c>
      <c r="J107" s="97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6" t="str">
        <f t="shared" si="124"/>
        <v/>
      </c>
      <c r="Q107" s="97" t="str">
        <f t="shared" si="125"/>
        <v/>
      </c>
      <c r="R107" s="4" t="str">
        <f t="shared" si="126"/>
        <v/>
      </c>
      <c r="S107" s="4" t="str">
        <f t="shared" si="97"/>
        <v/>
      </c>
      <c r="T107" s="130" t="str">
        <f t="shared" si="127"/>
        <v/>
      </c>
      <c r="U107" s="4" t="str">
        <f>IF(M107="","",IF(B107="NB",U106,IF(T107="",SUM($T$5:$T107)+S107,SUM($T$5:$T107))))</f>
        <v/>
      </c>
      <c r="V107" s="108" t="str">
        <f t="shared" si="84"/>
        <v/>
      </c>
      <c r="W107" s="82" t="e">
        <f t="shared" si="98"/>
        <v>#VALUE!</v>
      </c>
      <c r="X107" s="84" t="str">
        <f t="shared" si="99"/>
        <v/>
      </c>
      <c r="Y107" s="9" t="str">
        <f t="shared" si="90"/>
        <v>B</v>
      </c>
      <c r="Z107" s="4" t="str">
        <f t="shared" si="91"/>
        <v>C</v>
      </c>
      <c r="AA107" s="4" t="str">
        <f t="shared" si="92"/>
        <v>B</v>
      </c>
      <c r="AB107" s="4" t="str">
        <f t="shared" si="88"/>
        <v/>
      </c>
      <c r="AC107" s="4" t="str">
        <f t="shared" si="93"/>
        <v/>
      </c>
      <c r="AD107" s="4" t="str">
        <f t="shared" si="94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5"/>
        <v/>
      </c>
      <c r="C108" s="101" t="str">
        <f t="shared" si="85"/>
        <v/>
      </c>
      <c r="D108" s="96" t="str">
        <f t="shared" si="119"/>
        <v/>
      </c>
      <c r="E108" s="97" t="str">
        <f t="shared" si="120"/>
        <v/>
      </c>
      <c r="F108" s="8" t="str">
        <f t="shared" si="96"/>
        <v/>
      </c>
      <c r="H108" s="104" t="str">
        <f t="shared" si="86"/>
        <v/>
      </c>
      <c r="I108" s="96" t="str">
        <f t="shared" si="121"/>
        <v/>
      </c>
      <c r="J108" s="97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6" t="str">
        <f t="shared" si="124"/>
        <v/>
      </c>
      <c r="Q108" s="97" t="str">
        <f t="shared" si="125"/>
        <v/>
      </c>
      <c r="R108" s="4" t="str">
        <f t="shared" si="126"/>
        <v/>
      </c>
      <c r="S108" s="4" t="str">
        <f t="shared" si="97"/>
        <v/>
      </c>
      <c r="T108" s="130" t="str">
        <f t="shared" si="127"/>
        <v/>
      </c>
      <c r="U108" s="4" t="str">
        <f>IF(M108="","",IF(B108="NB",U107,IF(T108="",SUM($T$5:$T108)+S108,SUM($T$5:$T108))))</f>
        <v/>
      </c>
      <c r="V108" s="108" t="str">
        <f t="shared" si="84"/>
        <v/>
      </c>
      <c r="W108" s="82" t="e">
        <f t="shared" si="98"/>
        <v>#VALUE!</v>
      </c>
      <c r="X108" s="84" t="str">
        <f t="shared" si="99"/>
        <v/>
      </c>
      <c r="Y108" s="9" t="str">
        <f t="shared" si="90"/>
        <v>B</v>
      </c>
      <c r="Z108" s="4" t="str">
        <f t="shared" si="91"/>
        <v>C</v>
      </c>
      <c r="AA108" s="4" t="str">
        <f t="shared" si="92"/>
        <v>B</v>
      </c>
      <c r="AB108" s="4" t="str">
        <f t="shared" si="88"/>
        <v/>
      </c>
      <c r="AC108" s="4" t="str">
        <f t="shared" si="93"/>
        <v/>
      </c>
      <c r="AD108" s="4" t="str">
        <f t="shared" si="94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5"/>
        <v/>
      </c>
      <c r="C109" s="102" t="str">
        <f t="shared" si="85"/>
        <v/>
      </c>
      <c r="D109" s="98" t="str">
        <f t="shared" si="119"/>
        <v/>
      </c>
      <c r="E109" s="99" t="str">
        <f t="shared" si="120"/>
        <v/>
      </c>
      <c r="F109" s="10" t="str">
        <f t="shared" si="96"/>
        <v/>
      </c>
      <c r="H109" s="105" t="str">
        <f t="shared" si="86"/>
        <v/>
      </c>
      <c r="I109" s="98" t="str">
        <f t="shared" si="121"/>
        <v/>
      </c>
      <c r="J109" s="99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5" t="str">
        <f t="shared" si="87"/>
        <v/>
      </c>
      <c r="P109" s="98" t="str">
        <f t="shared" si="124"/>
        <v/>
      </c>
      <c r="Q109" s="99" t="str">
        <f t="shared" si="125"/>
        <v/>
      </c>
      <c r="R109" s="5" t="str">
        <f t="shared" si="126"/>
        <v/>
      </c>
      <c r="S109" s="5" t="str">
        <f t="shared" si="97"/>
        <v/>
      </c>
      <c r="T109" s="131" t="str">
        <f t="shared" si="127"/>
        <v/>
      </c>
      <c r="U109" s="5" t="str">
        <f>IF(M109="","",IF(B109="NB",U108,IF(T109="",SUM($T$5:$T109)+S109,SUM($T$5:$T109))))</f>
        <v/>
      </c>
      <c r="V109" s="109" t="str">
        <f t="shared" si="84"/>
        <v/>
      </c>
      <c r="W109" s="82" t="e">
        <f t="shared" si="98"/>
        <v>#VALUE!</v>
      </c>
      <c r="X109" s="84" t="str">
        <f t="shared" si="99"/>
        <v/>
      </c>
      <c r="Y109" s="9" t="str">
        <f t="shared" si="90"/>
        <v>B</v>
      </c>
      <c r="Z109" s="4" t="str">
        <f t="shared" si="91"/>
        <v>C</v>
      </c>
      <c r="AA109" s="4" t="str">
        <f t="shared" si="92"/>
        <v>B</v>
      </c>
      <c r="AB109" s="4" t="str">
        <f t="shared" si="88"/>
        <v/>
      </c>
      <c r="AC109" s="4" t="str">
        <f t="shared" si="93"/>
        <v/>
      </c>
      <c r="AD109" s="4" t="str">
        <f t="shared" si="94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88"/>
        <v/>
      </c>
      <c r="AC110" s="4" t="str">
        <f t="shared" si="93"/>
        <v/>
      </c>
      <c r="AD110" s="4" t="str">
        <f t="shared" si="94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8"/>
        <v/>
      </c>
      <c r="AC111" s="4" t="str">
        <f t="shared" si="93"/>
        <v/>
      </c>
      <c r="AD111" s="4" t="str">
        <f t="shared" si="94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88"/>
        <v/>
      </c>
      <c r="AC112" s="4" t="str">
        <f t="shared" si="93"/>
        <v/>
      </c>
      <c r="AD112" s="4" t="str">
        <f t="shared" si="94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88"/>
        <v/>
      </c>
      <c r="AC113" s="4" t="str">
        <f t="shared" si="93"/>
        <v/>
      </c>
      <c r="AD113" s="4" t="str">
        <f t="shared" si="94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-10</v>
      </c>
      <c r="P114" s="186"/>
      <c r="Q114" s="186"/>
      <c r="R114" s="186"/>
      <c r="S114" s="186"/>
      <c r="T114" s="186"/>
      <c r="U114" s="186"/>
      <c r="V114" s="190"/>
      <c r="AB114" s="4" t="str">
        <f t="shared" si="88"/>
        <v/>
      </c>
      <c r="AC114" s="4" t="str">
        <f t="shared" si="93"/>
        <v/>
      </c>
      <c r="AD114" s="4" t="str">
        <f t="shared" si="94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13</v>
      </c>
      <c r="P115" s="186"/>
      <c r="Q115" s="186"/>
      <c r="R115" s="186"/>
      <c r="S115" s="186"/>
      <c r="T115" s="186"/>
      <c r="U115" s="186"/>
      <c r="V115" s="190"/>
      <c r="AB115" s="4" t="str">
        <f t="shared" si="88"/>
        <v/>
      </c>
      <c r="AC115" s="4" t="str">
        <f t="shared" si="93"/>
        <v/>
      </c>
      <c r="AD115" s="4" t="str">
        <f t="shared" si="94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10</v>
      </c>
      <c r="P116" s="186"/>
      <c r="Q116" s="186"/>
      <c r="R116" s="186"/>
      <c r="S116" s="186"/>
      <c r="T116" s="186"/>
      <c r="U116" s="186"/>
      <c r="V116" s="190"/>
      <c r="AB116" s="4" t="str">
        <f t="shared" si="88"/>
        <v/>
      </c>
      <c r="AC116" s="4" t="str">
        <f t="shared" si="93"/>
        <v/>
      </c>
      <c r="AD116" s="4" t="str">
        <f t="shared" si="94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0">IF(M137="","",IF(Y138="B",IF(M137="P",BH138,""),IF(M136="P",BH138,"")))</f>
        <v/>
      </c>
      <c r="AF138" s="1" t="str">
        <f t="shared" ref="AF138:AF169" si="151">IF(M137="","",IF(Y138="B",IF(M137="B",BH138,""),IF(M136="B",BH138,"")))</f>
        <v/>
      </c>
      <c r="AG138" s="1" t="str">
        <f t="shared" ref="AG138:AG169" si="152">IF(M137="","",IF(Z138="C",IF(M137="B",BJ138,""),IF(M136="P",BJ138,"")))</f>
        <v/>
      </c>
      <c r="AH138" s="1" t="str">
        <f t="shared" ref="AH138:AH169" si="153">IF(M137="","",IF(Z138="C",IF(M137="P",BJ138,""),IF(M136="B",BJ138,"")))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4">IF(M169="","",IF(Y170="B",IF(M169="P",BH170,""),IF(M168="P",BH170,"")))</f>
        <v/>
      </c>
      <c r="AF170" s="1" t="str">
        <f t="shared" ref="AF170:AF201" si="165">IF(M169="","",IF(Y170="B",IF(M169="B",BH170,""),IF(M168="B",BH170,"")))</f>
        <v/>
      </c>
      <c r="AG170" s="1" t="str">
        <f t="shared" ref="AG170:AG195" si="166">IF(M169="","",IF(Z170="C",IF(M169="B",BJ170,""),IF(M168="P",BJ170,"")))</f>
        <v/>
      </c>
      <c r="AH170" s="1" t="str">
        <f t="shared" ref="AH170:AH195" si="167">IF(M169="","",IF(Z170="C",IF(M169="P",BJ170,""),IF(M168="B",BJ170,"")))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3">IF(M201="","",IF(Y202="B",IF(M201="P",BH202,""),IF(M200="P",BH202,"")))</f>
        <v/>
      </c>
      <c r="AF202" s="1" t="str">
        <f t="shared" ref="AF202:AF209" si="174">IF(M201="","",IF(Y202="B",IF(M201="B",BH202,""),IF(M200="B",BH202,"")))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OsjGZHdxXOeRYa0ag0XlEGEVXNiQbIoQlEm9D/3TVgakCWOOmhg1NIawESVi1Lxt28GcasFRQFKR7bQ7HB/miA==" saltValue="9PMJA5TIagXNznqbc9LeSA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37" priority="3" operator="equal">
      <formula>"B"</formula>
    </cfRule>
    <cfRule type="cellIs" dxfId="36" priority="4" operator="equal">
      <formula>"P"</formula>
    </cfRule>
  </conditionalFormatting>
  <conditionalFormatting sqref="M5:M109">
    <cfRule type="cellIs" dxfId="35" priority="5" operator="equal">
      <formula>"P"</formula>
    </cfRule>
  </conditionalFormatting>
  <conditionalFormatting sqref="T5:T109 V5:V109">
    <cfRule type="cellIs" dxfId="3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2" zoomScaleNormal="142" workbookViewId="0">
      <pane ySplit="2" topLeftCell="A5" activePane="bottomLeft" state="frozen"/>
      <selection activeCell="A3" sqref="A3"/>
      <selection pane="bottomLeft" activeCell="M108" sqref="M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9.140625" style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Dashboard'!BD3</f>
        <v>Hedge 5 | (BFC)2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-3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IF(M10="","",IF(K10="W",0+BN10,0-BN10)+IF(F10="W",0+BM10,0-BM10))+IF(R10="W",0+BO10,0-BO10)</f>
        <v>-1</v>
      </c>
      <c r="X10" s="84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/>
      </c>
      <c r="AH10" s="1" t="str">
        <f t="shared" ref="AH10:AH41" si="19">IF(M9="","",IF(Z10="C",IF(M9="P",BJ10,""),IF(BF10="P",BJ10,"")))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/>
      </c>
      <c r="J11" s="97" t="str">
        <f t="shared" ref="J11:J74" si="39">AH11</f>
        <v>F2</v>
      </c>
      <c r="K11" s="8" t="str">
        <f t="shared" ref="K11:K74" si="40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-5</v>
      </c>
      <c r="T11" s="130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8" t="str">
        <f t="shared" si="0"/>
        <v/>
      </c>
      <c r="W11" s="82">
        <f t="shared" si="14"/>
        <v>-4</v>
      </c>
      <c r="X11" s="84" t="str">
        <f t="shared" si="15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F2</v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2"/>
        <v>-3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3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B4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>C</v>
      </c>
      <c r="I12" s="96" t="str">
        <f t="shared" si="38"/>
        <v/>
      </c>
      <c r="J12" s="97" t="str">
        <f t="shared" si="39"/>
        <v>F3</v>
      </c>
      <c r="K12" s="8" t="str">
        <f t="shared" si="40"/>
        <v>L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F2</v>
      </c>
      <c r="R12" s="4" t="str">
        <f t="shared" si="43"/>
        <v>L</v>
      </c>
      <c r="S12" s="4">
        <f t="shared" si="13"/>
        <v>-9</v>
      </c>
      <c r="T12" s="130" t="str">
        <f t="shared" si="44"/>
        <v/>
      </c>
      <c r="U12" s="4">
        <f>IF(M12="","",IF(B12="NB",U11,IF(T12="",SUM($T$5:$T12)+S12,SUM($T$5:$T12))))</f>
        <v>-9</v>
      </c>
      <c r="V12" s="108" t="str">
        <f t="shared" si="0"/>
        <v/>
      </c>
      <c r="W12" s="82">
        <f t="shared" si="14"/>
        <v>-4</v>
      </c>
      <c r="X12" s="84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F3</v>
      </c>
      <c r="AI12" s="1" t="str">
        <f t="shared" si="20"/>
        <v/>
      </c>
      <c r="AJ12" s="1" t="str">
        <f t="shared" si="21"/>
        <v>F2</v>
      </c>
      <c r="AK12" s="1">
        <f t="shared" si="45"/>
        <v>1</v>
      </c>
      <c r="AL12" s="1">
        <f t="shared" si="46"/>
        <v>5</v>
      </c>
      <c r="AM12" s="1">
        <f t="shared" si="5"/>
        <v>-10</v>
      </c>
      <c r="AN12" s="1">
        <f t="shared" si="22"/>
        <v>-6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3"/>
        <v>F2W</v>
      </c>
      <c r="BH12" s="1" t="str">
        <f t="shared" si="50"/>
        <v>B</v>
      </c>
      <c r="BI12" s="1" t="str">
        <f t="shared" si="34"/>
        <v>F2L</v>
      </c>
      <c r="BJ12" s="1" t="str">
        <f t="shared" si="51"/>
        <v>F3</v>
      </c>
      <c r="BK12" s="1" t="str">
        <f t="shared" si="35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3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1" t="str">
        <f t="shared" si="1"/>
        <v/>
      </c>
      <c r="D13" s="96" t="str">
        <f t="shared" si="36"/>
        <v>L4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/>
      </c>
      <c r="J13" s="97" t="str">
        <f t="shared" si="39"/>
        <v>XF2</v>
      </c>
      <c r="K13" s="8" t="str">
        <f t="shared" si="40"/>
        <v>W</v>
      </c>
      <c r="L13" s="93"/>
      <c r="M13" s="17" t="str">
        <f>IF('Hedging Dashboard'!AH13="","",'Hedging Dashboard'!AH13)</f>
        <v>B</v>
      </c>
      <c r="O13" s="9" t="str">
        <f t="shared" si="3"/>
        <v>B</v>
      </c>
      <c r="P13" s="96" t="str">
        <f t="shared" si="41"/>
        <v>F3</v>
      </c>
      <c r="Q13" s="97" t="str">
        <f t="shared" si="42"/>
        <v/>
      </c>
      <c r="R13" s="4" t="str">
        <f t="shared" si="43"/>
        <v>L</v>
      </c>
      <c r="S13" s="4">
        <f t="shared" si="13"/>
        <v>-14</v>
      </c>
      <c r="T13" s="130" t="str">
        <f t="shared" si="44"/>
        <v/>
      </c>
      <c r="U13" s="4">
        <f>IF(M13="","",IF(B13="NB",U12,IF(T13="",SUM($T$5:$T13)+S13,SUM($T$5:$T13))))</f>
        <v>-14</v>
      </c>
      <c r="V13" s="108" t="str">
        <f t="shared" si="0"/>
        <v/>
      </c>
      <c r="W13" s="82">
        <f t="shared" si="14"/>
        <v>-5</v>
      </c>
      <c r="X13" s="84" t="str">
        <f t="shared" si="15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/>
      </c>
      <c r="AH13" s="1" t="str">
        <f t="shared" si="19"/>
        <v>XF2</v>
      </c>
      <c r="AI13" s="1" t="str">
        <f t="shared" si="20"/>
        <v>F3</v>
      </c>
      <c r="AJ13" s="1" t="str">
        <f t="shared" si="21"/>
        <v/>
      </c>
      <c r="AK13" s="1">
        <f t="shared" si="45"/>
        <v>7</v>
      </c>
      <c r="AL13" s="1">
        <f t="shared" si="46"/>
        <v>2</v>
      </c>
      <c r="AM13" s="1">
        <f t="shared" si="5"/>
        <v>-10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3"/>
        <v>BW</v>
      </c>
      <c r="BH13" s="1" t="str">
        <f t="shared" si="50"/>
        <v>L4</v>
      </c>
      <c r="BI13" s="1" t="str">
        <f t="shared" si="34"/>
        <v>F3L</v>
      </c>
      <c r="BJ13" s="1" t="str">
        <f t="shared" si="51"/>
        <v>XF2</v>
      </c>
      <c r="BK13" s="1" t="str">
        <f t="shared" si="35"/>
        <v>F2L</v>
      </c>
      <c r="BL13" s="1" t="str">
        <f t="shared" si="52"/>
        <v>F3</v>
      </c>
      <c r="BM13" s="1" t="str">
        <f t="shared" si="53"/>
        <v>4</v>
      </c>
      <c r="BN13" s="1" t="str">
        <f t="shared" si="54"/>
        <v>2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B1</v>
      </c>
      <c r="C14" s="102" t="str">
        <f t="shared" si="1"/>
        <v/>
      </c>
      <c r="D14" s="98" t="str">
        <f t="shared" si="36"/>
        <v/>
      </c>
      <c r="E14" s="99" t="str">
        <f t="shared" si="37"/>
        <v>F2</v>
      </c>
      <c r="F14" s="10" t="str">
        <f t="shared" si="12"/>
        <v>W</v>
      </c>
      <c r="H14" s="105" t="str">
        <f t="shared" si="2"/>
        <v/>
      </c>
      <c r="I14" s="98" t="str">
        <f t="shared" si="38"/>
        <v>F3</v>
      </c>
      <c r="J14" s="99" t="str">
        <f t="shared" si="39"/>
        <v/>
      </c>
      <c r="K14" s="10" t="str">
        <f t="shared" si="40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/>
      </c>
      <c r="Q14" s="99" t="str">
        <f t="shared" si="42"/>
        <v>XF2</v>
      </c>
      <c r="R14" s="5" t="str">
        <f t="shared" si="43"/>
        <v>W</v>
      </c>
      <c r="S14" s="5">
        <f t="shared" si="13"/>
        <v>-13</v>
      </c>
      <c r="T14" s="131" t="str">
        <f t="shared" si="44"/>
        <v/>
      </c>
      <c r="U14" s="5">
        <f>IF(M14="","",IF(B14="NB",U13,IF(T14="",SUM($T$5:$T14)+S14,SUM($T$5:$T14))))</f>
        <v>-13</v>
      </c>
      <c r="V14" s="109" t="str">
        <f t="shared" si="0"/>
        <v/>
      </c>
      <c r="W14" s="82">
        <f t="shared" si="14"/>
        <v>1</v>
      </c>
      <c r="X14" s="84" t="str">
        <f t="shared" si="15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F3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5"/>
        <v>3</v>
      </c>
      <c r="AL14" s="1">
        <f t="shared" si="46"/>
        <v>4</v>
      </c>
      <c r="AM14" s="1">
        <f t="shared" si="5"/>
        <v>-9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3"/>
        <v>L4L</v>
      </c>
      <c r="BH14" s="1" t="str">
        <f t="shared" si="50"/>
        <v>F2</v>
      </c>
      <c r="BI14" s="1" t="str">
        <f t="shared" si="34"/>
        <v>XF2W</v>
      </c>
      <c r="BJ14" s="1" t="str">
        <f t="shared" si="51"/>
        <v>F3</v>
      </c>
      <c r="BK14" s="1" t="str">
        <f t="shared" si="35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3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B2</v>
      </c>
      <c r="C15" s="100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3" t="str">
        <f t="shared" si="2"/>
        <v/>
      </c>
      <c r="I15" s="13" t="str">
        <f t="shared" si="38"/>
        <v>XF2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F3</v>
      </c>
      <c r="R15" s="95" t="str">
        <f t="shared" si="43"/>
        <v>W</v>
      </c>
      <c r="S15" s="95">
        <f t="shared" si="13"/>
        <v>-11</v>
      </c>
      <c r="T15" s="106" t="str">
        <f t="shared" si="44"/>
        <v/>
      </c>
      <c r="U15" s="95">
        <f>IF(M15="","",IF(B15="NB",U14,IF(T15="",SUM($T$5:$T15)+S15,SUM($T$5:$T15))))</f>
        <v>-11</v>
      </c>
      <c r="V15" s="107" t="str">
        <f t="shared" si="0"/>
        <v/>
      </c>
      <c r="W15" s="82">
        <f t="shared" si="14"/>
        <v>2</v>
      </c>
      <c r="X15" s="84" t="str">
        <f t="shared" si="15"/>
        <v>W</v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XF2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5"/>
        <v>2</v>
      </c>
      <c r="AL15" s="1">
        <f t="shared" si="46"/>
        <v>4</v>
      </c>
      <c r="AM15" s="1">
        <f t="shared" si="5"/>
        <v>-6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47"/>
        <v>N</v>
      </c>
      <c r="AU15" s="1" t="str">
        <f t="shared" si="27"/>
        <v>N</v>
      </c>
      <c r="AV15" s="1" t="str">
        <f t="shared" si="28"/>
        <v>Y</v>
      </c>
      <c r="AW15" s="1" t="str">
        <f t="shared" si="29"/>
        <v>N</v>
      </c>
      <c r="AX15" s="1" t="str">
        <f t="shared" si="30"/>
        <v/>
      </c>
      <c r="AY15" s="1" t="str">
        <f t="shared" si="31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3"/>
        <v>F2W</v>
      </c>
      <c r="BH15" s="1" t="str">
        <f t="shared" si="50"/>
        <v>B</v>
      </c>
      <c r="BI15" s="1" t="str">
        <f t="shared" si="34"/>
        <v>F3L</v>
      </c>
      <c r="BJ15" s="1" t="str">
        <f t="shared" si="51"/>
        <v>XF2</v>
      </c>
      <c r="BK15" s="1" t="str">
        <f t="shared" si="35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2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B4</v>
      </c>
      <c r="C16" s="101" t="str">
        <f t="shared" si="1"/>
        <v/>
      </c>
      <c r="D16" s="96" t="str">
        <f t="shared" si="36"/>
        <v/>
      </c>
      <c r="E16" s="97" t="str">
        <f t="shared" si="37"/>
        <v>L4</v>
      </c>
      <c r="F16" s="8" t="str">
        <f t="shared" si="12"/>
        <v>L</v>
      </c>
      <c r="H16" s="104" t="str">
        <f t="shared" si="2"/>
        <v>F</v>
      </c>
      <c r="I16" s="96" t="str">
        <f t="shared" si="38"/>
        <v>XB</v>
      </c>
      <c r="J16" s="97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/>
      </c>
      <c r="Q16" s="97" t="str">
        <f t="shared" si="42"/>
        <v>B</v>
      </c>
      <c r="R16" s="4" t="str">
        <f t="shared" si="43"/>
        <v>L</v>
      </c>
      <c r="S16" s="4">
        <f t="shared" si="13"/>
        <v>-15</v>
      </c>
      <c r="T16" s="130" t="str">
        <f t="shared" si="44"/>
        <v/>
      </c>
      <c r="U16" s="4">
        <f>IF(M16="","",IF(B16="NB",U15,IF(T16="",SUM($T$5:$T16)+S16,SUM($T$5:$T16))))</f>
        <v>-15</v>
      </c>
      <c r="V16" s="108" t="str">
        <f t="shared" si="0"/>
        <v/>
      </c>
      <c r="W16" s="82">
        <f t="shared" si="14"/>
        <v>-4</v>
      </c>
      <c r="X16" s="84" t="str">
        <f t="shared" si="15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XB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5"/>
        <v>1</v>
      </c>
      <c r="AL16" s="1">
        <f t="shared" si="46"/>
        <v>5</v>
      </c>
      <c r="AM16" s="1">
        <f t="shared" si="5"/>
        <v>-7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3"/>
        <v>BW</v>
      </c>
      <c r="BH16" s="1" t="str">
        <f t="shared" si="50"/>
        <v>L4</v>
      </c>
      <c r="BI16" s="1" t="str">
        <f t="shared" si="34"/>
        <v>XF2L</v>
      </c>
      <c r="BJ16" s="1" t="str">
        <f t="shared" si="51"/>
        <v>XB</v>
      </c>
      <c r="BK16" s="1" t="str">
        <f t="shared" si="35"/>
        <v>F3W</v>
      </c>
      <c r="BL16" s="1" t="str">
        <f t="shared" si="52"/>
        <v>B</v>
      </c>
      <c r="BM16" s="1" t="str">
        <f t="shared" si="53"/>
        <v>4</v>
      </c>
      <c r="BN16" s="1">
        <f t="shared" si="54"/>
        <v>1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P6</v>
      </c>
      <c r="C17" s="101" t="str">
        <f t="shared" si="1"/>
        <v/>
      </c>
      <c r="D17" s="96" t="str">
        <f t="shared" si="36"/>
        <v>F2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>XF2</v>
      </c>
      <c r="J17" s="97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F2</v>
      </c>
      <c r="Q17" s="97" t="str">
        <f t="shared" si="42"/>
        <v/>
      </c>
      <c r="R17" s="4" t="str">
        <f t="shared" si="43"/>
        <v>L</v>
      </c>
      <c r="S17" s="4">
        <f t="shared" si="13"/>
        <v>-21</v>
      </c>
      <c r="T17" s="130" t="str">
        <f t="shared" si="44"/>
        <v/>
      </c>
      <c r="U17" s="4">
        <f>IF(M17="","",IF(B17="NB",U16,IF(T17="",SUM($T$5:$T17)+S17,SUM($T$5:$T17))))</f>
        <v>-21</v>
      </c>
      <c r="V17" s="108" t="str">
        <f t="shared" si="0"/>
        <v/>
      </c>
      <c r="W17" s="82">
        <f t="shared" si="14"/>
        <v>-6</v>
      </c>
      <c r="X17" s="84" t="str">
        <f t="shared" si="15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XF2</v>
      </c>
      <c r="AH17" s="1" t="str">
        <f t="shared" si="19"/>
        <v/>
      </c>
      <c r="AI17" s="1" t="str">
        <f t="shared" si="20"/>
        <v>F2</v>
      </c>
      <c r="AJ17" s="1" t="str">
        <f t="shared" si="21"/>
        <v/>
      </c>
      <c r="AK17" s="1">
        <f t="shared" si="45"/>
        <v>6</v>
      </c>
      <c r="AL17" s="1">
        <f t="shared" si="46"/>
        <v>0</v>
      </c>
      <c r="AM17" s="1">
        <f t="shared" si="5"/>
        <v>-10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3"/>
        <v>L4L</v>
      </c>
      <c r="BH17" s="1" t="str">
        <f t="shared" si="50"/>
        <v>F2</v>
      </c>
      <c r="BI17" s="1" t="str">
        <f t="shared" si="34"/>
        <v>XBW</v>
      </c>
      <c r="BJ17" s="1" t="str">
        <f t="shared" si="51"/>
        <v>XF2</v>
      </c>
      <c r="BK17" s="1" t="str">
        <f t="shared" si="35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2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1" t="str">
        <f t="shared" si="1"/>
        <v>F</v>
      </c>
      <c r="D18" s="96" t="str">
        <f t="shared" si="36"/>
        <v>F3</v>
      </c>
      <c r="E18" s="97" t="str">
        <f t="shared" si="37"/>
        <v/>
      </c>
      <c r="F18" s="8" t="str">
        <f t="shared" si="12"/>
        <v>L</v>
      </c>
      <c r="H18" s="104" t="str">
        <f t="shared" si="2"/>
        <v/>
      </c>
      <c r="I18" s="96" t="str">
        <f t="shared" si="38"/>
        <v>XB</v>
      </c>
      <c r="J18" s="97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6" t="str">
        <f t="shared" si="41"/>
        <v>F3</v>
      </c>
      <c r="Q18" s="97" t="str">
        <f t="shared" si="42"/>
        <v/>
      </c>
      <c r="R18" s="4" t="str">
        <f t="shared" si="43"/>
        <v>L</v>
      </c>
      <c r="S18" s="4">
        <f t="shared" si="13"/>
        <v>-28</v>
      </c>
      <c r="T18" s="130" t="str">
        <f t="shared" si="44"/>
        <v/>
      </c>
      <c r="U18" s="4">
        <f>IF(M18="","",IF(B18="NB",U17,IF(T18="",SUM($T$5:$T18)+S18,SUM($T$5:$T18))))</f>
        <v>-28</v>
      </c>
      <c r="V18" s="108" t="str">
        <f t="shared" si="0"/>
        <v/>
      </c>
      <c r="W18" s="82">
        <f t="shared" si="14"/>
        <v>-7</v>
      </c>
      <c r="X18" s="84" t="str">
        <f t="shared" si="15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XB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5"/>
        <v>7</v>
      </c>
      <c r="AL18" s="1">
        <f t="shared" si="46"/>
        <v>0</v>
      </c>
      <c r="AM18" s="1">
        <f t="shared" si="5"/>
        <v>-10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3"/>
        <v>F2L</v>
      </c>
      <c r="BH18" s="1" t="str">
        <f t="shared" si="50"/>
        <v>F3</v>
      </c>
      <c r="BI18" s="1" t="str">
        <f t="shared" si="34"/>
        <v>XF2L</v>
      </c>
      <c r="BJ18" s="1" t="str">
        <f t="shared" si="51"/>
        <v>XB</v>
      </c>
      <c r="BK18" s="1" t="str">
        <f t="shared" si="35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P5</v>
      </c>
      <c r="C19" s="102" t="str">
        <f t="shared" si="1"/>
        <v/>
      </c>
      <c r="D19" s="98" t="str">
        <f t="shared" si="36"/>
        <v>XF2</v>
      </c>
      <c r="E19" s="99" t="str">
        <f t="shared" si="37"/>
        <v/>
      </c>
      <c r="F19" s="10" t="str">
        <f t="shared" si="12"/>
        <v>W</v>
      </c>
      <c r="H19" s="105" t="str">
        <f t="shared" si="2"/>
        <v>C</v>
      </c>
      <c r="I19" s="98" t="str">
        <f t="shared" si="38"/>
        <v>B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41"/>
        <v>XF2</v>
      </c>
      <c r="Q19" s="99" t="str">
        <f t="shared" si="42"/>
        <v/>
      </c>
      <c r="R19" s="5" t="str">
        <f t="shared" si="43"/>
        <v>W</v>
      </c>
      <c r="S19" s="5">
        <f t="shared" si="13"/>
        <v>-23</v>
      </c>
      <c r="T19" s="131" t="str">
        <f t="shared" si="44"/>
        <v/>
      </c>
      <c r="U19" s="5">
        <f>IF(M19="","",IF(B19="NB",U18,IF(T19="",SUM($T$5:$T19)+S19,SUM($T$5:$T19))))</f>
        <v>-23</v>
      </c>
      <c r="V19" s="109" t="str">
        <f t="shared" si="0"/>
        <v/>
      </c>
      <c r="W19" s="82">
        <f t="shared" si="14"/>
        <v>5</v>
      </c>
      <c r="X19" s="84" t="str">
        <f t="shared" si="15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16"/>
        <v>XF2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5"/>
        <v>5</v>
      </c>
      <c r="AL19" s="1">
        <f t="shared" si="46"/>
        <v>0</v>
      </c>
      <c r="AM19" s="1">
        <f t="shared" si="5"/>
        <v>-9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10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3"/>
        <v>F3L</v>
      </c>
      <c r="BH19" s="1" t="str">
        <f t="shared" si="50"/>
        <v>XF2</v>
      </c>
      <c r="BI19" s="1" t="str">
        <f t="shared" si="34"/>
        <v>XBL</v>
      </c>
      <c r="BJ19" s="1" t="str">
        <f t="shared" si="51"/>
        <v>B</v>
      </c>
      <c r="BK19" s="1" t="str">
        <f t="shared" si="35"/>
        <v>F3L</v>
      </c>
      <c r="BL19" s="1" t="str">
        <f t="shared" si="52"/>
        <v>XF2</v>
      </c>
      <c r="BM19" s="1" t="str">
        <f t="shared" si="53"/>
        <v>2</v>
      </c>
      <c r="BN19" s="1">
        <f t="shared" si="54"/>
        <v>1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B4</v>
      </c>
      <c r="C20" s="100" t="str">
        <f t="shared" si="1"/>
        <v/>
      </c>
      <c r="D20" s="13" t="str">
        <f t="shared" si="36"/>
        <v>F3</v>
      </c>
      <c r="E20" s="45" t="str">
        <f t="shared" si="37"/>
        <v/>
      </c>
      <c r="F20" s="14" t="str">
        <f t="shared" si="12"/>
        <v>W</v>
      </c>
      <c r="H20" s="103" t="str">
        <f t="shared" si="2"/>
        <v/>
      </c>
      <c r="I20" s="13" t="str">
        <f t="shared" si="38"/>
        <v/>
      </c>
      <c r="J20" s="45" t="str">
        <f t="shared" si="39"/>
        <v>L4</v>
      </c>
      <c r="K20" s="14" t="str">
        <f t="shared" si="40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F3</v>
      </c>
      <c r="R20" s="95" t="str">
        <f t="shared" si="43"/>
        <v>L</v>
      </c>
      <c r="S20" s="95">
        <f t="shared" si="13"/>
        <v>-27</v>
      </c>
      <c r="T20" s="106" t="str">
        <f t="shared" si="44"/>
        <v/>
      </c>
      <c r="U20" s="95">
        <f>IF(M20="","",IF(B20="NB",U19,IF(T20="",SUM($T$5:$T20)+S20,SUM($T$5:$T20))))</f>
        <v>-27</v>
      </c>
      <c r="V20" s="107" t="str">
        <f t="shared" si="0"/>
        <v/>
      </c>
      <c r="W20" s="82">
        <f t="shared" si="14"/>
        <v>-4</v>
      </c>
      <c r="X20" s="84" t="str">
        <f t="shared" si="15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16"/>
        <v>F3</v>
      </c>
      <c r="AF20" s="1" t="str">
        <f t="shared" si="17"/>
        <v/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F3</v>
      </c>
      <c r="AK20" s="1">
        <f t="shared" si="45"/>
        <v>3</v>
      </c>
      <c r="AL20" s="1">
        <f t="shared" si="46"/>
        <v>7</v>
      </c>
      <c r="AM20" s="1">
        <f t="shared" si="5"/>
        <v>-10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47"/>
        <v>Y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3"/>
        <v>XF2W</v>
      </c>
      <c r="BH20" s="1" t="str">
        <f t="shared" si="50"/>
        <v>F3</v>
      </c>
      <c r="BI20" s="1" t="str">
        <f t="shared" si="34"/>
        <v>BW</v>
      </c>
      <c r="BJ20" s="1" t="str">
        <f t="shared" si="51"/>
        <v>L4</v>
      </c>
      <c r="BK20" s="1" t="str">
        <f t="shared" si="35"/>
        <v>XF2W</v>
      </c>
      <c r="BL20" s="1" t="str">
        <f t="shared" si="52"/>
        <v>F3</v>
      </c>
      <c r="BM20" s="1" t="str">
        <f t="shared" si="53"/>
        <v>3</v>
      </c>
      <c r="BN20" s="1" t="str">
        <f t="shared" si="54"/>
        <v>4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B5</v>
      </c>
      <c r="C21" s="101" t="str">
        <f t="shared" si="1"/>
        <v/>
      </c>
      <c r="D21" s="96" t="str">
        <f t="shared" si="36"/>
        <v/>
      </c>
      <c r="E21" s="97" t="str">
        <f t="shared" si="37"/>
        <v>B</v>
      </c>
      <c r="F21" s="8" t="str">
        <f t="shared" si="12"/>
        <v>L</v>
      </c>
      <c r="H21" s="104" t="str">
        <f t="shared" si="2"/>
        <v/>
      </c>
      <c r="I21" s="96" t="str">
        <f t="shared" si="38"/>
        <v/>
      </c>
      <c r="J21" s="97" t="str">
        <f t="shared" si="39"/>
        <v>F2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6" t="str">
        <f t="shared" si="41"/>
        <v/>
      </c>
      <c r="Q21" s="97" t="str">
        <f t="shared" si="42"/>
        <v>XF2</v>
      </c>
      <c r="R21" s="4" t="str">
        <f t="shared" si="43"/>
        <v>L</v>
      </c>
      <c r="S21" s="4">
        <f t="shared" si="13"/>
        <v>-32</v>
      </c>
      <c r="T21" s="130" t="str">
        <f t="shared" si="44"/>
        <v/>
      </c>
      <c r="U21" s="4">
        <f>IF(M21="","",IF(B21="NB",U20,IF(T21="",SUM($T$5:$T21)+S21,SUM($T$5:$T21))))</f>
        <v>-32</v>
      </c>
      <c r="V21" s="108" t="str">
        <f t="shared" si="0"/>
        <v/>
      </c>
      <c r="W21" s="82">
        <f t="shared" si="14"/>
        <v>-5</v>
      </c>
      <c r="X21" s="84" t="str">
        <f t="shared" si="15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5"/>
        <v>0</v>
      </c>
      <c r="AL21" s="1">
        <f t="shared" si="46"/>
        <v>5</v>
      </c>
      <c r="AM21" s="1">
        <f t="shared" si="5"/>
        <v>-10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12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3"/>
        <v>F3W</v>
      </c>
      <c r="BH21" s="1" t="str">
        <f t="shared" si="50"/>
        <v>B</v>
      </c>
      <c r="BI21" s="1" t="str">
        <f t="shared" si="34"/>
        <v>L4L</v>
      </c>
      <c r="BJ21" s="1" t="str">
        <f t="shared" si="51"/>
        <v>F2</v>
      </c>
      <c r="BK21" s="1" t="str">
        <f t="shared" si="35"/>
        <v>F3L</v>
      </c>
      <c r="BL21" s="1" t="str">
        <f t="shared" si="52"/>
        <v>XF2</v>
      </c>
      <c r="BM21" s="1">
        <f t="shared" si="53"/>
        <v>1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B4</v>
      </c>
      <c r="C22" s="101" t="str">
        <f t="shared" si="1"/>
        <v/>
      </c>
      <c r="D22" s="96" t="str">
        <f t="shared" si="36"/>
        <v/>
      </c>
      <c r="E22" s="97" t="str">
        <f t="shared" si="37"/>
        <v>F2</v>
      </c>
      <c r="F22" s="8" t="str">
        <f t="shared" si="12"/>
        <v>L</v>
      </c>
      <c r="H22" s="104" t="str">
        <f t="shared" si="2"/>
        <v>F</v>
      </c>
      <c r="I22" s="96" t="str">
        <f t="shared" si="38"/>
        <v/>
      </c>
      <c r="J22" s="97" t="str">
        <f t="shared" si="39"/>
        <v>F3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6" t="str">
        <f t="shared" si="41"/>
        <v>XB</v>
      </c>
      <c r="Q22" s="97" t="str">
        <f t="shared" si="42"/>
        <v/>
      </c>
      <c r="R22" s="4" t="str">
        <f t="shared" si="43"/>
        <v>W</v>
      </c>
      <c r="S22" s="4">
        <f t="shared" si="13"/>
        <v>-36</v>
      </c>
      <c r="T22" s="130" t="str">
        <f t="shared" si="44"/>
        <v/>
      </c>
      <c r="U22" s="4">
        <f>IF(M22="","",IF(B22="NB",U21,IF(T22="",SUM($T$5:$T22)+S22,SUM($T$5:$T22))))</f>
        <v>-36</v>
      </c>
      <c r="V22" s="108" t="str">
        <f t="shared" si="0"/>
        <v/>
      </c>
      <c r="W22" s="82">
        <f t="shared" si="14"/>
        <v>-4</v>
      </c>
      <c r="X22" s="84" t="str">
        <f t="shared" si="15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F3</v>
      </c>
      <c r="AI22" s="1" t="str">
        <f t="shared" si="20"/>
        <v>XB</v>
      </c>
      <c r="AJ22" s="1" t="str">
        <f t="shared" si="21"/>
        <v/>
      </c>
      <c r="AK22" s="1">
        <f t="shared" si="45"/>
        <v>1</v>
      </c>
      <c r="AL22" s="1">
        <f t="shared" si="46"/>
        <v>5</v>
      </c>
      <c r="AM22" s="1">
        <f t="shared" si="5"/>
        <v>-10</v>
      </c>
      <c r="AN22" s="1">
        <f t="shared" si="22"/>
        <v>-6</v>
      </c>
      <c r="AO22" s="1" t="str">
        <f t="shared" si="56"/>
        <v>C</v>
      </c>
      <c r="AP22" s="1" t="str">
        <f t="shared" si="23"/>
        <v>Y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47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XB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3"/>
        <v>BL</v>
      </c>
      <c r="BH22" s="1" t="str">
        <f t="shared" si="50"/>
        <v>F2</v>
      </c>
      <c r="BI22" s="1" t="str">
        <f t="shared" si="34"/>
        <v>F2L</v>
      </c>
      <c r="BJ22" s="1" t="str">
        <f t="shared" si="51"/>
        <v>F3</v>
      </c>
      <c r="BK22" s="1" t="str">
        <f t="shared" si="35"/>
        <v>XF2L</v>
      </c>
      <c r="BL22" s="1" t="str">
        <f t="shared" si="52"/>
        <v>XB</v>
      </c>
      <c r="BM22" s="1" t="str">
        <f t="shared" si="53"/>
        <v>2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101" t="str">
        <f t="shared" si="1"/>
        <v>B</v>
      </c>
      <c r="D23" s="96" t="str">
        <f t="shared" si="36"/>
        <v>F3</v>
      </c>
      <c r="E23" s="97" t="str">
        <f t="shared" si="37"/>
        <v/>
      </c>
      <c r="F23" s="8" t="str">
        <f t="shared" si="12"/>
        <v>L</v>
      </c>
      <c r="H23" s="104" t="str">
        <f t="shared" si="2"/>
        <v/>
      </c>
      <c r="I23" s="96" t="str">
        <f t="shared" si="38"/>
        <v/>
      </c>
      <c r="J23" s="97" t="str">
        <f t="shared" si="39"/>
        <v>XF2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41"/>
        <v>XF2</v>
      </c>
      <c r="Q23" s="97" t="str">
        <f t="shared" si="42"/>
        <v/>
      </c>
      <c r="R23" s="4" t="str">
        <f t="shared" si="43"/>
        <v>L</v>
      </c>
      <c r="S23" s="4">
        <f t="shared" si="13"/>
        <v>-39</v>
      </c>
      <c r="T23" s="130" t="str">
        <f t="shared" si="44"/>
        <v/>
      </c>
      <c r="U23" s="4">
        <f>IF(M23="","",IF(B23="NB",U22,IF(T23="",SUM($T$5:$T23)+S23,SUM($T$5:$T23))))</f>
        <v>-39</v>
      </c>
      <c r="V23" s="108" t="str">
        <f t="shared" si="0"/>
        <v/>
      </c>
      <c r="W23" s="82">
        <f t="shared" si="14"/>
        <v>-3</v>
      </c>
      <c r="X23" s="84" t="str">
        <f t="shared" si="15"/>
        <v>L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XF2</v>
      </c>
      <c r="AJ23" s="1" t="str">
        <f t="shared" si="21"/>
        <v/>
      </c>
      <c r="AK23" s="1">
        <f t="shared" si="45"/>
        <v>5</v>
      </c>
      <c r="AL23" s="1">
        <f t="shared" si="46"/>
        <v>2</v>
      </c>
      <c r="AM23" s="1">
        <f t="shared" si="5"/>
        <v>-10</v>
      </c>
      <c r="AN23" s="1">
        <f t="shared" si="22"/>
        <v>-6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3"/>
        <v>F2L</v>
      </c>
      <c r="BH23" s="1" t="str">
        <f t="shared" si="50"/>
        <v>F3</v>
      </c>
      <c r="BI23" s="1" t="str">
        <f t="shared" si="34"/>
        <v>F3L</v>
      </c>
      <c r="BJ23" s="1" t="str">
        <f t="shared" si="51"/>
        <v>XF2</v>
      </c>
      <c r="BK23" s="1" t="str">
        <f t="shared" si="35"/>
        <v>XBW</v>
      </c>
      <c r="BL23" s="1" t="str">
        <f t="shared" si="52"/>
        <v>XF2</v>
      </c>
      <c r="BM23" s="1" t="str">
        <f t="shared" si="53"/>
        <v>3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B6</v>
      </c>
      <c r="C24" s="102" t="str">
        <f t="shared" si="1"/>
        <v/>
      </c>
      <c r="D24" s="98" t="str">
        <f t="shared" si="36"/>
        <v/>
      </c>
      <c r="E24" s="99" t="str">
        <f t="shared" si="37"/>
        <v>XF2</v>
      </c>
      <c r="F24" s="10" t="str">
        <f t="shared" si="12"/>
        <v>W</v>
      </c>
      <c r="H24" s="105" t="str">
        <f t="shared" si="2"/>
        <v/>
      </c>
      <c r="I24" s="98" t="str">
        <f t="shared" si="38"/>
        <v/>
      </c>
      <c r="J24" s="99" t="str">
        <f t="shared" si="39"/>
        <v>F3</v>
      </c>
      <c r="K24" s="10" t="str">
        <f t="shared" si="40"/>
        <v>W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/>
      </c>
      <c r="Q24" s="99" t="str">
        <f t="shared" si="42"/>
        <v>XB</v>
      </c>
      <c r="R24" s="5" t="str">
        <f t="shared" si="43"/>
        <v>W</v>
      </c>
      <c r="S24" s="5">
        <f t="shared" si="13"/>
        <v>-33</v>
      </c>
      <c r="T24" s="131" t="str">
        <f t="shared" si="44"/>
        <v/>
      </c>
      <c r="U24" s="5">
        <f>IF(M24="","",IF(B24="NB",U23,IF(T24="",SUM($T$5:$T24)+S24,SUM($T$5:$T24))))</f>
        <v>-33</v>
      </c>
      <c r="V24" s="109" t="str">
        <f t="shared" si="0"/>
        <v/>
      </c>
      <c r="W24" s="82">
        <f t="shared" si="14"/>
        <v>6</v>
      </c>
      <c r="X24" s="84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/>
      </c>
      <c r="AH24" s="1" t="str">
        <f t="shared" si="19"/>
        <v>F3</v>
      </c>
      <c r="AI24" s="1" t="str">
        <f t="shared" si="20"/>
        <v/>
      </c>
      <c r="AJ24" s="1" t="str">
        <f t="shared" si="21"/>
        <v>XB</v>
      </c>
      <c r="AK24" s="1">
        <f t="shared" si="45"/>
        <v>0</v>
      </c>
      <c r="AL24" s="1">
        <f t="shared" si="46"/>
        <v>6</v>
      </c>
      <c r="AM24" s="1">
        <f t="shared" si="5"/>
        <v>-9</v>
      </c>
      <c r="AN24" s="1">
        <f t="shared" si="22"/>
        <v>1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47"/>
        <v>N</v>
      </c>
      <c r="AU24" s="1" t="str">
        <f t="shared" si="27"/>
        <v>Y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3"/>
        <v>F3L</v>
      </c>
      <c r="BH24" s="1" t="str">
        <f t="shared" si="50"/>
        <v>XF2</v>
      </c>
      <c r="BI24" s="1" t="str">
        <f t="shared" si="34"/>
        <v>XF2W</v>
      </c>
      <c r="BJ24" s="1" t="str">
        <f t="shared" si="51"/>
        <v>F3</v>
      </c>
      <c r="BK24" s="1" t="str">
        <f t="shared" si="35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0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3" t="str">
        <f t="shared" si="2"/>
        <v/>
      </c>
      <c r="I25" s="13" t="str">
        <f t="shared" si="38"/>
        <v/>
      </c>
      <c r="J25" s="45" t="str">
        <f t="shared" si="39"/>
        <v>B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5" t="str">
        <f t="shared" si="43"/>
        <v>W</v>
      </c>
      <c r="S25" s="95">
        <f t="shared" si="13"/>
        <v>-28</v>
      </c>
      <c r="T25" s="106" t="str">
        <f t="shared" si="44"/>
        <v/>
      </c>
      <c r="U25" s="95">
        <f>IF(M25="","",IF(B25="NB",U24,IF(T25="",SUM($T$5:$T25)+S25,SUM($T$5:$T25))))</f>
        <v>-28</v>
      </c>
      <c r="V25" s="107" t="str">
        <f t="shared" si="0"/>
        <v/>
      </c>
      <c r="W25" s="82">
        <f t="shared" si="14"/>
        <v>5</v>
      </c>
      <c r="X25" s="84" t="str">
        <f t="shared" si="15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16"/>
        <v/>
      </c>
      <c r="AF25" s="1" t="str">
        <f t="shared" si="17"/>
        <v>F3</v>
      </c>
      <c r="AG25" s="1" t="str">
        <f t="shared" si="18"/>
        <v/>
      </c>
      <c r="AH25" s="1" t="str">
        <f t="shared" si="19"/>
        <v>B</v>
      </c>
      <c r="AI25" s="1" t="str">
        <f t="shared" si="20"/>
        <v/>
      </c>
      <c r="AJ25" s="1" t="str">
        <f t="shared" si="21"/>
        <v>B</v>
      </c>
      <c r="AK25" s="1">
        <f t="shared" si="45"/>
        <v>0</v>
      </c>
      <c r="AL25" s="1">
        <f t="shared" si="46"/>
        <v>5</v>
      </c>
      <c r="AM25" s="1">
        <f t="shared" si="5"/>
        <v>-6</v>
      </c>
      <c r="AN25" s="1">
        <f t="shared" si="22"/>
        <v>3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47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3"/>
        <v>XF2W</v>
      </c>
      <c r="BH25" s="1" t="str">
        <f t="shared" si="50"/>
        <v>F3</v>
      </c>
      <c r="BI25" s="1" t="str">
        <f t="shared" si="34"/>
        <v>F3W</v>
      </c>
      <c r="BJ25" s="1" t="str">
        <f t="shared" si="51"/>
        <v>B</v>
      </c>
      <c r="BK25" s="1" t="str">
        <f t="shared" si="35"/>
        <v>XBW</v>
      </c>
      <c r="BL25" s="1" t="str">
        <f t="shared" si="52"/>
        <v>B</v>
      </c>
      <c r="BM25" s="1" t="str">
        <f t="shared" si="53"/>
        <v>3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1" t="str">
        <f t="shared" si="1"/>
        <v/>
      </c>
      <c r="D26" s="96" t="str">
        <f t="shared" si="36"/>
        <v/>
      </c>
      <c r="E26" s="97" t="str">
        <f t="shared" si="37"/>
        <v>B</v>
      </c>
      <c r="F26" s="8" t="str">
        <f t="shared" si="12"/>
        <v>L</v>
      </c>
      <c r="H26" s="104" t="str">
        <f t="shared" si="2"/>
        <v/>
      </c>
      <c r="I26" s="96" t="str">
        <f t="shared" si="38"/>
        <v>L4</v>
      </c>
      <c r="J26" s="97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/>
      </c>
      <c r="Q26" s="97" t="str">
        <f t="shared" si="42"/>
        <v>L4</v>
      </c>
      <c r="R26" s="4" t="str">
        <f t="shared" si="43"/>
        <v>L</v>
      </c>
      <c r="S26" s="4">
        <f t="shared" si="13"/>
        <v>-29</v>
      </c>
      <c r="T26" s="130" t="str">
        <f t="shared" si="44"/>
        <v/>
      </c>
      <c r="U26" s="4">
        <f>IF(M26="","",IF(B26="NB",U25,IF(T26="",SUM($T$5:$T26)+S26,SUM($T$5:$T26))))</f>
        <v>-29</v>
      </c>
      <c r="V26" s="108" t="str">
        <f t="shared" si="0"/>
        <v/>
      </c>
      <c r="W26" s="82">
        <f t="shared" si="14"/>
        <v>-1</v>
      </c>
      <c r="X26" s="84" t="str">
        <f t="shared" si="15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16"/>
        <v/>
      </c>
      <c r="AF26" s="1" t="str">
        <f t="shared" si="17"/>
        <v>B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5"/>
        <v>4</v>
      </c>
      <c r="AL26" s="1">
        <f t="shared" si="46"/>
        <v>5</v>
      </c>
      <c r="AM26" s="1">
        <f t="shared" si="5"/>
        <v>-7</v>
      </c>
      <c r="AN26" s="1">
        <f t="shared" si="22"/>
        <v>-1</v>
      </c>
      <c r="AO26" s="1" t="str">
        <f t="shared" si="56"/>
        <v>C</v>
      </c>
      <c r="AP26" s="1" t="str">
        <f t="shared" si="23"/>
        <v>N</v>
      </c>
      <c r="AQ26" s="1" t="str">
        <f t="shared" si="24"/>
        <v>Y</v>
      </c>
      <c r="AR26" s="1" t="str">
        <f t="shared" si="25"/>
        <v>Y</v>
      </c>
      <c r="AS26" s="1">
        <f t="shared" si="26"/>
        <v>17</v>
      </c>
      <c r="AT26" s="15" t="str">
        <f t="shared" si="47"/>
        <v>N</v>
      </c>
      <c r="AU26" s="1" t="str">
        <f t="shared" si="27"/>
        <v>Y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3"/>
        <v>F3W</v>
      </c>
      <c r="BH26" s="1" t="str">
        <f t="shared" si="50"/>
        <v>B</v>
      </c>
      <c r="BI26" s="1" t="str">
        <f t="shared" si="34"/>
        <v>BW</v>
      </c>
      <c r="BJ26" s="1" t="str">
        <f t="shared" si="51"/>
        <v>L4</v>
      </c>
      <c r="BK26" s="1" t="str">
        <f t="shared" si="35"/>
        <v>BW</v>
      </c>
      <c r="BL26" s="1" t="str">
        <f t="shared" si="52"/>
        <v>L4</v>
      </c>
      <c r="BM26" s="1">
        <f t="shared" si="53"/>
        <v>1</v>
      </c>
      <c r="BN26" s="1" t="str">
        <f t="shared" si="54"/>
        <v>4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>L3</v>
      </c>
      <c r="J27" s="97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F2</v>
      </c>
      <c r="Q27" s="97" t="str">
        <f t="shared" si="42"/>
        <v/>
      </c>
      <c r="R27" s="4" t="str">
        <f t="shared" si="43"/>
        <v>W</v>
      </c>
      <c r="S27" s="4">
        <f t="shared" si="13"/>
        <v>-22</v>
      </c>
      <c r="T27" s="130" t="str">
        <f t="shared" si="44"/>
        <v/>
      </c>
      <c r="U27" s="4">
        <f>IF(M27="","",IF(B27="NB",U26,IF(T27="",SUM($T$5:$T27)+S27,SUM($T$5:$T27))))</f>
        <v>-22</v>
      </c>
      <c r="V27" s="108" t="str">
        <f t="shared" si="0"/>
        <v/>
      </c>
      <c r="W27" s="82">
        <f t="shared" si="14"/>
        <v>7</v>
      </c>
      <c r="X27" s="84" t="str">
        <f t="shared" si="15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L3</v>
      </c>
      <c r="AH27" s="1" t="str">
        <f t="shared" si="19"/>
        <v/>
      </c>
      <c r="AI27" s="1" t="str">
        <f t="shared" si="20"/>
        <v>F2</v>
      </c>
      <c r="AJ27" s="1" t="str">
        <f t="shared" si="21"/>
        <v/>
      </c>
      <c r="AK27" s="1">
        <f t="shared" si="45"/>
        <v>7</v>
      </c>
      <c r="AL27" s="1">
        <f t="shared" si="46"/>
        <v>0</v>
      </c>
      <c r="AM27" s="1">
        <f t="shared" si="5"/>
        <v>-6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Y</v>
      </c>
      <c r="AS27" s="1">
        <f t="shared" si="26"/>
        <v>18</v>
      </c>
      <c r="AT27" s="15" t="str">
        <f t="shared" si="47"/>
        <v>Y</v>
      </c>
      <c r="AU27" s="1" t="str">
        <f t="shared" si="27"/>
        <v>N</v>
      </c>
      <c r="AV27" s="1" t="str">
        <f t="shared" si="28"/>
        <v>Y</v>
      </c>
      <c r="AW27" s="1" t="str">
        <f t="shared" si="29"/>
        <v>N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3"/>
        <v>BL</v>
      </c>
      <c r="BH27" s="1" t="str">
        <f t="shared" si="50"/>
        <v>F2</v>
      </c>
      <c r="BI27" s="1" t="str">
        <f t="shared" si="34"/>
        <v>L4W</v>
      </c>
      <c r="BJ27" s="1" t="str">
        <f t="shared" si="51"/>
        <v>L3</v>
      </c>
      <c r="BK27" s="1" t="str">
        <f t="shared" si="35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3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P7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>L5</v>
      </c>
      <c r="J28" s="97" t="str">
        <f t="shared" si="39"/>
        <v/>
      </c>
      <c r="K28" s="8" t="str">
        <f t="shared" si="40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>B</v>
      </c>
      <c r="Q28" s="97" t="str">
        <f t="shared" si="42"/>
        <v/>
      </c>
      <c r="R28" s="4" t="str">
        <f t="shared" si="43"/>
        <v>W</v>
      </c>
      <c r="S28" s="4">
        <f t="shared" si="13"/>
        <v>-15</v>
      </c>
      <c r="T28" s="130">
        <f t="shared" si="44"/>
        <v>-15</v>
      </c>
      <c r="U28" s="4">
        <f>IF(M28="","",IF(B28="NB",U27,IF(T28="",SUM($T$5:$T28)+S28,SUM($T$5:$T28))))</f>
        <v>-15</v>
      </c>
      <c r="V28" s="108" t="str">
        <f t="shared" si="0"/>
        <v>Rabbit</v>
      </c>
      <c r="W28" s="82">
        <f t="shared" si="14"/>
        <v>7</v>
      </c>
      <c r="X28" s="84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>L5</v>
      </c>
      <c r="AH28" s="1" t="str">
        <f t="shared" si="19"/>
        <v/>
      </c>
      <c r="AI28" s="1" t="str">
        <f t="shared" si="20"/>
        <v>B</v>
      </c>
      <c r="AJ28" s="1" t="str">
        <f t="shared" si="21"/>
        <v/>
      </c>
      <c r="AK28" s="1">
        <f t="shared" si="45"/>
        <v>7</v>
      </c>
      <c r="AL28" s="1">
        <f t="shared" si="46"/>
        <v>0</v>
      </c>
      <c r="AM28" s="1">
        <f t="shared" si="5"/>
        <v>-3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Y</v>
      </c>
      <c r="AR28" s="1" t="str">
        <f t="shared" si="25"/>
        <v>N</v>
      </c>
      <c r="AS28" s="1">
        <f t="shared" si="26"/>
        <v>19</v>
      </c>
      <c r="AT28" s="15" t="str">
        <f t="shared" si="47"/>
        <v>N</v>
      </c>
      <c r="AU28" s="1" t="str">
        <f t="shared" si="27"/>
        <v>Y</v>
      </c>
      <c r="AV28" s="1" t="str">
        <f t="shared" si="28"/>
        <v>N</v>
      </c>
      <c r="AW28" s="1" t="str">
        <f t="shared" si="29"/>
        <v>R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3"/>
        <v>F2W</v>
      </c>
      <c r="BH28" s="1" t="str">
        <f t="shared" si="50"/>
        <v>B</v>
      </c>
      <c r="BI28" s="1" t="str">
        <f t="shared" si="34"/>
        <v>L3W</v>
      </c>
      <c r="BJ28" s="1" t="str">
        <f t="shared" si="51"/>
        <v>L5</v>
      </c>
      <c r="BK28" s="1" t="str">
        <f t="shared" si="35"/>
        <v>F2W</v>
      </c>
      <c r="BL28" s="1" t="str">
        <f t="shared" si="52"/>
        <v>B</v>
      </c>
      <c r="BM28" s="1">
        <f t="shared" si="53"/>
        <v>1</v>
      </c>
      <c r="BN28" s="1" t="str">
        <f t="shared" si="54"/>
        <v>5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P1</v>
      </c>
      <c r="C29" s="102" t="str">
        <f t="shared" si="1"/>
        <v/>
      </c>
      <c r="D29" s="98" t="str">
        <f t="shared" si="36"/>
        <v>B</v>
      </c>
      <c r="E29" s="99" t="str">
        <f t="shared" si="37"/>
        <v/>
      </c>
      <c r="F29" s="10" t="str">
        <f t="shared" si="12"/>
        <v>W</v>
      </c>
      <c r="H29" s="105" t="str">
        <f t="shared" si="2"/>
        <v/>
      </c>
      <c r="I29" s="98" t="str">
        <f t="shared" si="38"/>
        <v/>
      </c>
      <c r="J29" s="99" t="str">
        <f t="shared" si="39"/>
        <v>B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>B</v>
      </c>
      <c r="Q29" s="99" t="str">
        <f t="shared" si="42"/>
        <v/>
      </c>
      <c r="R29" s="5" t="str">
        <f t="shared" si="43"/>
        <v>W</v>
      </c>
      <c r="S29" s="5">
        <f t="shared" si="13"/>
        <v>1</v>
      </c>
      <c r="T29" s="131" t="str">
        <f t="shared" si="44"/>
        <v/>
      </c>
      <c r="U29" s="5">
        <f>IF(M29="","",IF(B29="NB",U28,IF(T29="",SUM($T$5:$T29)+S29,SUM($T$5:$T29))))</f>
        <v>-14</v>
      </c>
      <c r="V29" s="109" t="str">
        <f t="shared" si="0"/>
        <v/>
      </c>
      <c r="W29" s="82">
        <f t="shared" si="14"/>
        <v>1</v>
      </c>
      <c r="X29" s="84" t="str">
        <f t="shared" si="15"/>
        <v>W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16"/>
        <v>B</v>
      </c>
      <c r="AF29" s="1" t="str">
        <f t="shared" si="17"/>
        <v/>
      </c>
      <c r="AG29" s="1" t="str">
        <f t="shared" si="18"/>
        <v/>
      </c>
      <c r="AH29" s="1" t="str">
        <f t="shared" si="19"/>
        <v>B</v>
      </c>
      <c r="AI29" s="1" t="str">
        <f t="shared" si="20"/>
        <v>B</v>
      </c>
      <c r="AJ29" s="1" t="str">
        <f t="shared" si="21"/>
        <v/>
      </c>
      <c r="AK29" s="1">
        <f t="shared" si="45"/>
        <v>2</v>
      </c>
      <c r="AL29" s="1">
        <f t="shared" si="46"/>
        <v>1</v>
      </c>
      <c r="AM29" s="1">
        <f t="shared" si="5"/>
        <v>3</v>
      </c>
      <c r="AN29" s="1">
        <f t="shared" si="22"/>
        <v>6</v>
      </c>
      <c r="AO29" s="1" t="str">
        <f t="shared" si="56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</v>
      </c>
      <c r="AT29" s="15" t="str">
        <f t="shared" si="47"/>
        <v>N</v>
      </c>
      <c r="AU29" s="1" t="str">
        <f t="shared" si="27"/>
        <v>N</v>
      </c>
      <c r="AV29" s="1" t="str">
        <f t="shared" si="28"/>
        <v>N</v>
      </c>
      <c r="AW29" s="1" t="str">
        <f t="shared" si="29"/>
        <v>N</v>
      </c>
      <c r="AX29" s="1" t="str">
        <f t="shared" si="30"/>
        <v>B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3"/>
        <v>BW</v>
      </c>
      <c r="BH29" s="1" t="str">
        <f t="shared" si="50"/>
        <v>B</v>
      </c>
      <c r="BI29" s="1" t="str">
        <f t="shared" si="34"/>
        <v>L5W</v>
      </c>
      <c r="BJ29" s="1" t="str">
        <f t="shared" si="51"/>
        <v>B</v>
      </c>
      <c r="BK29" s="1" t="str">
        <f t="shared" si="35"/>
        <v>BW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P6</v>
      </c>
      <c r="C30" s="100" t="str">
        <f t="shared" si="1"/>
        <v/>
      </c>
      <c r="D30" s="13" t="str">
        <f t="shared" si="36"/>
        <v>L4</v>
      </c>
      <c r="E30" s="45" t="str">
        <f t="shared" si="37"/>
        <v/>
      </c>
      <c r="F30" s="14" t="str">
        <f t="shared" si="12"/>
        <v>W</v>
      </c>
      <c r="H30" s="103" t="str">
        <f t="shared" si="2"/>
        <v/>
      </c>
      <c r="I30" s="13" t="str">
        <f t="shared" si="38"/>
        <v/>
      </c>
      <c r="J30" s="45" t="str">
        <f t="shared" si="39"/>
        <v>F2</v>
      </c>
      <c r="K30" s="14" t="str">
        <f t="shared" si="40"/>
        <v>L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41"/>
        <v>L4</v>
      </c>
      <c r="Q30" s="45" t="str">
        <f t="shared" si="42"/>
        <v/>
      </c>
      <c r="R30" s="95" t="str">
        <f t="shared" si="43"/>
        <v>W</v>
      </c>
      <c r="S30" s="95">
        <f t="shared" si="13"/>
        <v>7</v>
      </c>
      <c r="T30" s="106">
        <f t="shared" si="44"/>
        <v>7</v>
      </c>
      <c r="U30" s="95">
        <f>IF(M30="","",IF(B30="NB",U29,IF(T30="",SUM($T$5:$T30)+S30,SUM($T$5:$T30))))</f>
        <v>-8</v>
      </c>
      <c r="V30" s="107" t="str">
        <f t="shared" si="0"/>
        <v/>
      </c>
      <c r="W30" s="82">
        <f t="shared" si="14"/>
        <v>6</v>
      </c>
      <c r="X30" s="84" t="str">
        <f t="shared" si="15"/>
        <v>W</v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WW</v>
      </c>
      <c r="AC30" s="4" t="str">
        <f t="shared" si="8"/>
        <v>WL</v>
      </c>
      <c r="AD30" s="4" t="str">
        <f t="shared" si="9"/>
        <v>WW</v>
      </c>
      <c r="AE30" s="1" t="str">
        <f t="shared" si="16"/>
        <v>L4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L4</v>
      </c>
      <c r="AJ30" s="1" t="str">
        <f t="shared" si="21"/>
        <v/>
      </c>
      <c r="AK30" s="1">
        <f t="shared" si="45"/>
        <v>8</v>
      </c>
      <c r="AL30" s="1">
        <f t="shared" si="46"/>
        <v>2</v>
      </c>
      <c r="AM30" s="1">
        <f t="shared" si="5"/>
        <v>3</v>
      </c>
      <c r="AN30" s="1">
        <f t="shared" si="22"/>
        <v>0</v>
      </c>
      <c r="AO30" s="1" t="str">
        <f t="shared" si="56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Y</v>
      </c>
      <c r="AS30" s="1">
        <f t="shared" si="26"/>
        <v>2</v>
      </c>
      <c r="AT30" s="15" t="str">
        <f t="shared" si="47"/>
        <v>Y</v>
      </c>
      <c r="AU30" s="1" t="str">
        <f t="shared" si="27"/>
        <v>N</v>
      </c>
      <c r="AV30" s="1" t="str">
        <f t="shared" si="28"/>
        <v>Y</v>
      </c>
      <c r="AW30" s="1" t="str">
        <f t="shared" si="29"/>
        <v>N</v>
      </c>
      <c r="AX30" s="1" t="str">
        <f t="shared" si="30"/>
        <v>L4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3"/>
        <v>BW</v>
      </c>
      <c r="BH30" s="1" t="str">
        <f t="shared" si="50"/>
        <v>L4</v>
      </c>
      <c r="BI30" s="1" t="str">
        <f t="shared" si="34"/>
        <v>BL</v>
      </c>
      <c r="BJ30" s="1" t="str">
        <f t="shared" si="51"/>
        <v>F2</v>
      </c>
      <c r="BK30" s="1" t="str">
        <f t="shared" si="35"/>
        <v>BW</v>
      </c>
      <c r="BL30" s="1" t="str">
        <f t="shared" si="52"/>
        <v>L4</v>
      </c>
      <c r="BM30" s="1" t="str">
        <f t="shared" si="53"/>
        <v>4</v>
      </c>
      <c r="BN30" s="1" t="str">
        <f t="shared" si="54"/>
        <v>2</v>
      </c>
      <c r="BO30" s="1" t="str">
        <f t="shared" si="55"/>
        <v>4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</v>
      </c>
      <c r="C31" s="101" t="str">
        <f t="shared" si="1"/>
        <v/>
      </c>
      <c r="D31" s="96" t="str">
        <f t="shared" si="36"/>
        <v>B</v>
      </c>
      <c r="E31" s="97" t="str">
        <f t="shared" si="37"/>
        <v/>
      </c>
      <c r="F31" s="8" t="str">
        <f t="shared" si="12"/>
        <v>L</v>
      </c>
      <c r="H31" s="104" t="str">
        <f t="shared" si="2"/>
        <v>C</v>
      </c>
      <c r="I31" s="96" t="str">
        <f t="shared" si="38"/>
        <v/>
      </c>
      <c r="J31" s="97" t="str">
        <f t="shared" si="39"/>
        <v>B</v>
      </c>
      <c r="K31" s="8" t="str">
        <f t="shared" si="40"/>
        <v>W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B</v>
      </c>
      <c r="Q31" s="97" t="str">
        <f t="shared" si="42"/>
        <v/>
      </c>
      <c r="R31" s="4" t="str">
        <f t="shared" si="43"/>
        <v>L</v>
      </c>
      <c r="S31" s="4">
        <f t="shared" si="13"/>
        <v>-1</v>
      </c>
      <c r="T31" s="130" t="str">
        <f t="shared" si="44"/>
        <v/>
      </c>
      <c r="U31" s="4">
        <f>IF(M31="","",IF(B31="NB",U30,IF(T31="",SUM($T$5:$T31)+S31,SUM($T$5:$T31))))</f>
        <v>-9</v>
      </c>
      <c r="V31" s="108" t="str">
        <f t="shared" si="0"/>
        <v/>
      </c>
      <c r="W31" s="82">
        <f t="shared" si="14"/>
        <v>-1</v>
      </c>
      <c r="X31" s="84" t="str">
        <f t="shared" si="15"/>
        <v>L</v>
      </c>
      <c r="Y31" s="9" t="str">
        <f t="shared" si="10"/>
        <v>B</v>
      </c>
      <c r="Z31" s="4" t="str">
        <f t="shared" si="6"/>
        <v>C</v>
      </c>
      <c r="AA31" s="4" t="str">
        <f t="shared" si="7"/>
        <v>B</v>
      </c>
      <c r="AB31" s="4" t="str">
        <f t="shared" si="4"/>
        <v>WW</v>
      </c>
      <c r="AC31" s="4" t="str">
        <f t="shared" si="8"/>
        <v>LL</v>
      </c>
      <c r="AD31" s="4" t="str">
        <f t="shared" si="9"/>
        <v>WW</v>
      </c>
      <c r="AE31" s="1" t="str">
        <f t="shared" si="16"/>
        <v>B</v>
      </c>
      <c r="AF31" s="1" t="str">
        <f t="shared" si="17"/>
        <v/>
      </c>
      <c r="AG31" s="1" t="str">
        <f t="shared" si="18"/>
        <v/>
      </c>
      <c r="AH31" s="1" t="str">
        <f t="shared" si="19"/>
        <v>B</v>
      </c>
      <c r="AI31" s="1" t="str">
        <f t="shared" si="20"/>
        <v>B</v>
      </c>
      <c r="AJ31" s="1" t="str">
        <f t="shared" si="21"/>
        <v/>
      </c>
      <c r="AK31" s="1">
        <f t="shared" si="45"/>
        <v>2</v>
      </c>
      <c r="AL31" s="1">
        <f t="shared" si="46"/>
        <v>1</v>
      </c>
      <c r="AM31" s="1">
        <f t="shared" si="5"/>
        <v>2</v>
      </c>
      <c r="AN31" s="1">
        <f t="shared" si="22"/>
        <v>-1</v>
      </c>
      <c r="AO31" s="1" t="str">
        <f t="shared" si="56"/>
        <v>S</v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7"/>
        <v>12345</v>
      </c>
      <c r="BC31" s="1" t="str">
        <f t="shared" si="57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33"/>
        <v>L4W</v>
      </c>
      <c r="BH31" s="1" t="str">
        <f t="shared" si="50"/>
        <v>B</v>
      </c>
      <c r="BI31" s="1" t="str">
        <f t="shared" si="34"/>
        <v>F2L</v>
      </c>
      <c r="BJ31" s="1" t="str">
        <f t="shared" si="51"/>
        <v>B</v>
      </c>
      <c r="BK31" s="1" t="str">
        <f t="shared" si="35"/>
        <v>L4W</v>
      </c>
      <c r="BL31" s="1" t="str">
        <f t="shared" si="52"/>
        <v>B</v>
      </c>
      <c r="BM31" s="1">
        <f t="shared" si="53"/>
        <v>1</v>
      </c>
      <c r="BN31" s="1">
        <f t="shared" si="54"/>
        <v>1</v>
      </c>
      <c r="BO31" s="1">
        <f t="shared" si="55"/>
        <v>1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NB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>L4</v>
      </c>
      <c r="J32" s="97" t="str">
        <f t="shared" si="39"/>
        <v/>
      </c>
      <c r="K32" s="8" t="str">
        <f t="shared" si="40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/>
      </c>
      <c r="Q32" s="97" t="str">
        <f t="shared" si="42"/>
        <v>F2</v>
      </c>
      <c r="R32" s="4" t="str">
        <f t="shared" si="43"/>
        <v>W</v>
      </c>
      <c r="S32" s="4">
        <f t="shared" si="13"/>
        <v>-1</v>
      </c>
      <c r="T32" s="130" t="str">
        <f t="shared" si="44"/>
        <v/>
      </c>
      <c r="U32" s="4">
        <f>IF(M32="","",IF(B32="NB",U31,IF(T32="",SUM($T$5:$T32)+S32,SUM($T$5:$T32))))</f>
        <v>-9</v>
      </c>
      <c r="V32" s="108" t="str">
        <f t="shared" si="0"/>
        <v/>
      </c>
      <c r="W32" s="82">
        <f t="shared" si="14"/>
        <v>0</v>
      </c>
      <c r="X32" s="84" t="str">
        <f t="shared" si="15"/>
        <v/>
      </c>
      <c r="Y32" s="9" t="str">
        <f t="shared" si="10"/>
        <v>B</v>
      </c>
      <c r="Z32" s="4" t="str">
        <f t="shared" si="6"/>
        <v>C</v>
      </c>
      <c r="AA32" s="4" t="str">
        <f t="shared" si="7"/>
        <v>B</v>
      </c>
      <c r="AB32" s="4" t="str">
        <f t="shared" si="4"/>
        <v>WL</v>
      </c>
      <c r="AC32" s="4" t="str">
        <f t="shared" si="8"/>
        <v>LW</v>
      </c>
      <c r="AD32" s="4" t="str">
        <f t="shared" si="9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>L4</v>
      </c>
      <c r="AH32" s="1" t="str">
        <f t="shared" si="19"/>
        <v/>
      </c>
      <c r="AI32" s="1" t="str">
        <f t="shared" si="20"/>
        <v/>
      </c>
      <c r="AJ32" s="1" t="str">
        <f t="shared" si="21"/>
        <v>F2</v>
      </c>
      <c r="AK32" s="1">
        <f t="shared" si="45"/>
        <v>4</v>
      </c>
      <c r="AL32" s="1">
        <f t="shared" si="46"/>
        <v>4</v>
      </c>
      <c r="AM32" s="1">
        <f t="shared" si="5"/>
        <v>2</v>
      </c>
      <c r="AN32" s="1">
        <f t="shared" si="22"/>
        <v>0</v>
      </c>
      <c r="AO32" s="1" t="str">
        <f t="shared" si="56"/>
        <v>C</v>
      </c>
      <c r="AP32" s="1" t="str">
        <f t="shared" si="23"/>
        <v>Y</v>
      </c>
      <c r="AQ32" s="1" t="str">
        <f t="shared" si="24"/>
        <v>N</v>
      </c>
      <c r="AR32" s="1" t="str">
        <f t="shared" si="25"/>
        <v>Y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/>
      </c>
      <c r="AY32" s="1" t="str">
        <f t="shared" si="31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7"/>
        <v>23450</v>
      </c>
      <c r="BC32" s="1" t="str">
        <f t="shared" si="57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33"/>
        <v>BL</v>
      </c>
      <c r="BH32" s="1" t="str">
        <f t="shared" si="50"/>
        <v>F2</v>
      </c>
      <c r="BI32" s="1" t="str">
        <f t="shared" si="34"/>
        <v>BW</v>
      </c>
      <c r="BJ32" s="1" t="str">
        <f t="shared" si="51"/>
        <v>L4</v>
      </c>
      <c r="BK32" s="1" t="str">
        <f t="shared" si="35"/>
        <v>BL</v>
      </c>
      <c r="BL32" s="1" t="str">
        <f t="shared" si="52"/>
        <v>F2</v>
      </c>
      <c r="BM32" s="1" t="str">
        <f t="shared" si="53"/>
        <v>2</v>
      </c>
      <c r="BN32" s="1" t="str">
        <f t="shared" si="54"/>
        <v>4</v>
      </c>
      <c r="BO32" s="1" t="str">
        <f t="shared" si="55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NB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/>
      </c>
      <c r="I33" s="96" t="str">
        <f t="shared" si="38"/>
        <v>F2</v>
      </c>
      <c r="J33" s="97" t="str">
        <f t="shared" si="39"/>
        <v/>
      </c>
      <c r="K33" s="8" t="str">
        <f t="shared" si="40"/>
        <v>W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41"/>
        <v/>
      </c>
      <c r="Q33" s="97" t="str">
        <f t="shared" si="42"/>
        <v>B</v>
      </c>
      <c r="R33" s="4" t="str">
        <f t="shared" si="43"/>
        <v>L</v>
      </c>
      <c r="S33" s="4">
        <f t="shared" si="13"/>
        <v>-1</v>
      </c>
      <c r="T33" s="130">
        <f t="shared" si="44"/>
        <v>-1</v>
      </c>
      <c r="U33" s="4">
        <f>IF(M33="","",IF(B33="NB",U32,IF(T33="",SUM($T$5:$T33)+S33,SUM($T$5:$T33))))</f>
        <v>-9</v>
      </c>
      <c r="V33" s="108" t="str">
        <f t="shared" si="0"/>
        <v>Rabbit</v>
      </c>
      <c r="W33" s="82">
        <f t="shared" si="14"/>
        <v>0</v>
      </c>
      <c r="X33" s="84" t="str">
        <f t="shared" si="15"/>
        <v/>
      </c>
      <c r="Y33" s="9" t="str">
        <f t="shared" si="10"/>
        <v>B</v>
      </c>
      <c r="Z33" s="4" t="str">
        <f t="shared" si="6"/>
        <v>C</v>
      </c>
      <c r="AA33" s="4" t="str">
        <f t="shared" si="7"/>
        <v>B</v>
      </c>
      <c r="AB33" s="4" t="str">
        <f t="shared" si="4"/>
        <v>LW</v>
      </c>
      <c r="AC33" s="4" t="str">
        <f t="shared" si="8"/>
        <v>WL</v>
      </c>
      <c r="AD33" s="4" t="str">
        <f t="shared" si="9"/>
        <v>LW</v>
      </c>
      <c r="AE33" s="1" t="str">
        <f t="shared" si="16"/>
        <v/>
      </c>
      <c r="AF33" s="1" t="str">
        <f t="shared" si="17"/>
        <v>B</v>
      </c>
      <c r="AG33" s="1" t="str">
        <f t="shared" si="18"/>
        <v>F2</v>
      </c>
      <c r="AH33" s="1" t="str">
        <f t="shared" si="19"/>
        <v/>
      </c>
      <c r="AI33" s="1" t="str">
        <f t="shared" si="20"/>
        <v/>
      </c>
      <c r="AJ33" s="1" t="str">
        <f t="shared" si="21"/>
        <v>B</v>
      </c>
      <c r="AK33" s="1">
        <f t="shared" si="45"/>
        <v>2</v>
      </c>
      <c r="AL33" s="1">
        <f t="shared" si="46"/>
        <v>2</v>
      </c>
      <c r="AM33" s="1">
        <f t="shared" si="5"/>
        <v>2</v>
      </c>
      <c r="AN33" s="1">
        <f t="shared" si="22"/>
        <v>0</v>
      </c>
      <c r="AO33" s="1" t="str">
        <f t="shared" si="56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Y</v>
      </c>
      <c r="AV33" s="1" t="str">
        <f t="shared" si="28"/>
        <v>N</v>
      </c>
      <c r="AW33" s="1" t="str">
        <f t="shared" si="29"/>
        <v>R</v>
      </c>
      <c r="AX33" s="1" t="str">
        <f t="shared" si="30"/>
        <v/>
      </c>
      <c r="AY33" s="1" t="str">
        <f t="shared" si="31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7"/>
        <v>34500</v>
      </c>
      <c r="BC33" s="1" t="str">
        <f t="shared" si="57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33"/>
        <v>F2W</v>
      </c>
      <c r="BH33" s="1" t="str">
        <f t="shared" si="50"/>
        <v>B</v>
      </c>
      <c r="BI33" s="1" t="str">
        <f t="shared" si="34"/>
        <v>L4L</v>
      </c>
      <c r="BJ33" s="1" t="str">
        <f t="shared" si="51"/>
        <v>F2</v>
      </c>
      <c r="BK33" s="1" t="str">
        <f t="shared" si="35"/>
        <v>F2W</v>
      </c>
      <c r="BL33" s="1" t="str">
        <f t="shared" si="52"/>
        <v>B</v>
      </c>
      <c r="BM33" s="1">
        <f t="shared" si="53"/>
        <v>1</v>
      </c>
      <c r="BN33" s="1" t="str">
        <f t="shared" si="54"/>
        <v>2</v>
      </c>
      <c r="BO33" s="1">
        <f t="shared" si="55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P1</v>
      </c>
      <c r="C34" s="102" t="str">
        <f t="shared" si="1"/>
        <v/>
      </c>
      <c r="D34" s="98" t="str">
        <f t="shared" si="36"/>
        <v>B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/>
      </c>
      <c r="J34" s="99" t="str">
        <f t="shared" si="39"/>
        <v>B</v>
      </c>
      <c r="K34" s="10" t="str">
        <f t="shared" si="40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>B</v>
      </c>
      <c r="Q34" s="99" t="str">
        <f t="shared" si="42"/>
        <v/>
      </c>
      <c r="R34" s="5" t="str">
        <f t="shared" si="43"/>
        <v>W</v>
      </c>
      <c r="S34" s="5">
        <f t="shared" si="13"/>
        <v>1</v>
      </c>
      <c r="T34" s="131" t="str">
        <f t="shared" si="44"/>
        <v/>
      </c>
      <c r="U34" s="5">
        <f>IF(M34="","",IF(B34="NB",U33,IF(T34="",SUM($T$5:$T34)+S34,SUM($T$5:$T34))))</f>
        <v>-8</v>
      </c>
      <c r="V34" s="109" t="str">
        <f t="shared" si="0"/>
        <v/>
      </c>
      <c r="W34" s="82">
        <f t="shared" si="14"/>
        <v>1</v>
      </c>
      <c r="X34" s="84" t="str">
        <f t="shared" si="15"/>
        <v>W</v>
      </c>
      <c r="Y34" s="9" t="str">
        <f t="shared" si="10"/>
        <v>B</v>
      </c>
      <c r="Z34" s="4" t="str">
        <f t="shared" si="6"/>
        <v>C</v>
      </c>
      <c r="AA34" s="4" t="str">
        <f t="shared" si="7"/>
        <v>B</v>
      </c>
      <c r="AB34" s="4" t="str">
        <f t="shared" si="4"/>
        <v>WL</v>
      </c>
      <c r="AC34" s="4" t="str">
        <f t="shared" si="8"/>
        <v>LW</v>
      </c>
      <c r="AD34" s="4" t="str">
        <f t="shared" si="9"/>
        <v>WL</v>
      </c>
      <c r="AE34" s="1" t="str">
        <f t="shared" si="16"/>
        <v>B</v>
      </c>
      <c r="AF34" s="1" t="str">
        <f t="shared" si="17"/>
        <v/>
      </c>
      <c r="AG34" s="1" t="str">
        <f t="shared" si="18"/>
        <v/>
      </c>
      <c r="AH34" s="1" t="str">
        <f t="shared" si="19"/>
        <v>B</v>
      </c>
      <c r="AI34" s="1" t="str">
        <f t="shared" si="20"/>
        <v>B</v>
      </c>
      <c r="AJ34" s="1" t="str">
        <f t="shared" si="21"/>
        <v/>
      </c>
      <c r="AK34" s="1">
        <f t="shared" si="45"/>
        <v>2</v>
      </c>
      <c r="AL34" s="1">
        <f t="shared" si="46"/>
        <v>1</v>
      </c>
      <c r="AM34" s="1">
        <f t="shared" si="5"/>
        <v>3</v>
      </c>
      <c r="AN34" s="1">
        <f t="shared" si="22"/>
        <v>1</v>
      </c>
      <c r="AO34" s="1" t="str">
        <f t="shared" si="56"/>
        <v>S</v>
      </c>
      <c r="AP34" s="1" t="str">
        <f t="shared" si="23"/>
        <v>Y</v>
      </c>
      <c r="AQ34" s="1" t="str">
        <f t="shared" si="24"/>
        <v>N</v>
      </c>
      <c r="AR34" s="1" t="str">
        <f t="shared" si="25"/>
        <v>Y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7"/>
        <v>45001</v>
      </c>
      <c r="BC34" s="1" t="str">
        <f t="shared" si="57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33"/>
        <v>BL</v>
      </c>
      <c r="BH34" s="1" t="str">
        <f t="shared" si="50"/>
        <v>B</v>
      </c>
      <c r="BI34" s="1" t="str">
        <f t="shared" si="34"/>
        <v>F2W</v>
      </c>
      <c r="BJ34" s="1" t="str">
        <f t="shared" si="51"/>
        <v>B</v>
      </c>
      <c r="BK34" s="1" t="str">
        <f t="shared" si="35"/>
        <v>BL</v>
      </c>
      <c r="BL34" s="1" t="str">
        <f t="shared" si="52"/>
        <v>B</v>
      </c>
      <c r="BM34" s="1">
        <f t="shared" si="53"/>
        <v>1</v>
      </c>
      <c r="BN34" s="1">
        <f t="shared" si="54"/>
        <v>1</v>
      </c>
      <c r="BO34" s="1">
        <f t="shared" si="55"/>
        <v>1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P6</v>
      </c>
      <c r="C35" s="100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/>
      </c>
      <c r="J35" s="45" t="str">
        <f t="shared" si="39"/>
        <v>F2</v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>L4</v>
      </c>
      <c r="Q35" s="45" t="str">
        <f t="shared" si="42"/>
        <v/>
      </c>
      <c r="R35" s="95" t="str">
        <f t="shared" si="43"/>
        <v/>
      </c>
      <c r="S35" s="95" t="str">
        <f t="shared" si="13"/>
        <v/>
      </c>
      <c r="T35" s="106" t="str">
        <f t="shared" si="44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10"/>
        <v>B</v>
      </c>
      <c r="Z35" s="4" t="str">
        <f t="shared" si="6"/>
        <v>C</v>
      </c>
      <c r="AA35" s="4" t="str">
        <f t="shared" si="7"/>
        <v>B</v>
      </c>
      <c r="AB35" s="4" t="str">
        <f t="shared" si="4"/>
        <v>LW</v>
      </c>
      <c r="AC35" s="4" t="str">
        <f t="shared" si="8"/>
        <v>WL</v>
      </c>
      <c r="AD35" s="4" t="str">
        <f t="shared" si="9"/>
        <v>LW</v>
      </c>
      <c r="AE35" s="1" t="str">
        <f t="shared" si="16"/>
        <v>L4</v>
      </c>
      <c r="AF35" s="1" t="str">
        <f t="shared" si="17"/>
        <v/>
      </c>
      <c r="AG35" s="1" t="str">
        <f t="shared" si="18"/>
        <v/>
      </c>
      <c r="AH35" s="1" t="str">
        <f t="shared" si="19"/>
        <v>F2</v>
      </c>
      <c r="AI35" s="1" t="str">
        <f t="shared" si="20"/>
        <v>L4</v>
      </c>
      <c r="AJ35" s="1" t="str">
        <f t="shared" si="21"/>
        <v/>
      </c>
      <c r="AK35" s="1">
        <f t="shared" si="45"/>
        <v>8</v>
      </c>
      <c r="AL35" s="1">
        <f t="shared" si="46"/>
        <v>2</v>
      </c>
      <c r="AM35" s="1" t="str">
        <f t="shared" si="5"/>
        <v/>
      </c>
      <c r="AN35" s="1">
        <f t="shared" si="22"/>
        <v>0</v>
      </c>
      <c r="AO35" s="1" t="str">
        <f t="shared" si="56"/>
        <v>C</v>
      </c>
      <c r="AP35" s="1" t="str">
        <f t="shared" si="23"/>
        <v>N</v>
      </c>
      <c r="AQ35" s="1" t="str">
        <f t="shared" si="24"/>
        <v>Y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>L4</v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50012</v>
      </c>
      <c r="BC35" s="1" t="str">
        <f t="shared" si="57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33"/>
        <v>BW</v>
      </c>
      <c r="BH35" s="1" t="str">
        <f t="shared" si="50"/>
        <v>L4</v>
      </c>
      <c r="BI35" s="1" t="str">
        <f t="shared" si="34"/>
        <v>BL</v>
      </c>
      <c r="BJ35" s="1" t="str">
        <f t="shared" si="51"/>
        <v>F2</v>
      </c>
      <c r="BK35" s="1" t="str">
        <f t="shared" si="35"/>
        <v>BW</v>
      </c>
      <c r="BL35" s="1" t="str">
        <f t="shared" si="52"/>
        <v>L4</v>
      </c>
      <c r="BM35" s="1" t="str">
        <f t="shared" si="53"/>
        <v>4</v>
      </c>
      <c r="BN35" s="1" t="str">
        <f t="shared" si="54"/>
        <v>2</v>
      </c>
      <c r="BO35" s="1" t="str">
        <f t="shared" si="55"/>
        <v>4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13"/>
        <v/>
      </c>
      <c r="T36" s="130" t="str">
        <f t="shared" si="44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10"/>
        <v>B</v>
      </c>
      <c r="Z36" s="4" t="str">
        <f t="shared" si="6"/>
        <v>C</v>
      </c>
      <c r="AA36" s="4" t="str">
        <f t="shared" si="7"/>
        <v>B</v>
      </c>
      <c r="AB36" s="4" t="str">
        <f t="shared" si="4"/>
        <v>W</v>
      </c>
      <c r="AC36" s="4" t="str">
        <f t="shared" si="8"/>
        <v>L</v>
      </c>
      <c r="AD36" s="4" t="str">
        <f t="shared" si="9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Y</v>
      </c>
      <c r="AQ36" s="1" t="str">
        <f t="shared" si="24"/>
        <v>N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00120</v>
      </c>
      <c r="BC36" s="1" t="str">
        <f t="shared" si="57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33"/>
        <v>L4</v>
      </c>
      <c r="BH36" s="1" t="str">
        <f t="shared" si="50"/>
        <v/>
      </c>
      <c r="BI36" s="1" t="str">
        <f t="shared" si="34"/>
        <v>F2</v>
      </c>
      <c r="BJ36" s="1" t="str">
        <f t="shared" si="51"/>
        <v/>
      </c>
      <c r="BK36" s="1" t="str">
        <f t="shared" si="35"/>
        <v>L4</v>
      </c>
      <c r="BL36" s="1" t="str">
        <f t="shared" si="52"/>
        <v/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13"/>
        <v/>
      </c>
      <c r="T37" s="130" t="str">
        <f t="shared" si="44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10"/>
        <v>B</v>
      </c>
      <c r="Z37" s="4" t="str">
        <f t="shared" si="6"/>
        <v>C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01200</v>
      </c>
      <c r="BC37" s="1" t="str">
        <f t="shared" si="57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13"/>
        <v/>
      </c>
      <c r="T38" s="130" t="str">
        <f t="shared" si="44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10"/>
        <v>B</v>
      </c>
      <c r="Z38" s="4" t="str">
        <f t="shared" si="6"/>
        <v>C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12000</v>
      </c>
      <c r="BC38" s="1" t="str">
        <f t="shared" si="57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13"/>
        <v/>
      </c>
      <c r="T39" s="131" t="str">
        <f t="shared" si="44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10"/>
        <v>B</v>
      </c>
      <c r="Z39" s="4" t="str">
        <f t="shared" si="6"/>
        <v>C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20000</v>
      </c>
      <c r="BC39" s="1" t="str">
        <f t="shared" si="57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13"/>
        <v/>
      </c>
      <c r="T40" s="106" t="str">
        <f t="shared" si="44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10"/>
        <v>B</v>
      </c>
      <c r="Z40" s="4" t="str">
        <f t="shared" si="6"/>
        <v>C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13"/>
        <v/>
      </c>
      <c r="T41" s="130" t="str">
        <f t="shared" si="44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10"/>
        <v>B</v>
      </c>
      <c r="Z41" s="4" t="str">
        <f t="shared" si="6"/>
        <v>C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si="12"/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30" t="str">
        <f t="shared" si="44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ref="W42:W73" si="61">IF(M42="","",IF(K42="W",0+BN42,0-BN42)+IF(F42="W",0+BM42,0-BM42))+IF(R42="W",0+BO42,0-BO42)</f>
        <v>#VALUE!</v>
      </c>
      <c r="X42" s="84" t="str">
        <f t="shared" si="15"/>
        <v/>
      </c>
      <c r="Y42" s="9" t="str">
        <f t="shared" si="10"/>
        <v>B</v>
      </c>
      <c r="Z42" s="4" t="str">
        <f t="shared" si="6"/>
        <v>C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ref="AE42:AE73" si="62">IF(M41="","",IF(Y42="B",IF(M41="P",BH42,""),IF(BF42="B",BH42,"")))</f>
        <v/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12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60"/>
        <v/>
      </c>
      <c r="T43" s="130" t="str">
        <f t="shared" si="44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61"/>
        <v>#VALUE!</v>
      </c>
      <c r="X43" s="84" t="str">
        <f t="shared" si="15"/>
        <v/>
      </c>
      <c r="Y43" s="9" t="str">
        <f t="shared" si="10"/>
        <v>B</v>
      </c>
      <c r="Z43" s="4" t="str">
        <f t="shared" si="6"/>
        <v>C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59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12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60"/>
        <v/>
      </c>
      <c r="T44" s="131" t="str">
        <f t="shared" si="44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61"/>
        <v>#VALUE!</v>
      </c>
      <c r="X44" s="84" t="str">
        <f t="shared" si="15"/>
        <v/>
      </c>
      <c r="Y44" s="9" t="str">
        <f t="shared" si="10"/>
        <v>B</v>
      </c>
      <c r="Z44" s="4" t="str">
        <f t="shared" si="6"/>
        <v>C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60"/>
        <v/>
      </c>
      <c r="T45" s="106" t="str">
        <f t="shared" si="44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61"/>
        <v>#VALUE!</v>
      </c>
      <c r="X45" s="84" t="str">
        <f t="shared" si="15"/>
        <v/>
      </c>
      <c r="Y45" s="9" t="str">
        <f t="shared" si="10"/>
        <v>B</v>
      </c>
      <c r="Z45" s="4" t="str">
        <f t="shared" si="6"/>
        <v>C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12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60"/>
        <v/>
      </c>
      <c r="T46" s="130" t="str">
        <f t="shared" si="44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61"/>
        <v>#VALUE!</v>
      </c>
      <c r="X46" s="84" t="str">
        <f t="shared" si="15"/>
        <v/>
      </c>
      <c r="Y46" s="9" t="str">
        <f t="shared" si="10"/>
        <v>B</v>
      </c>
      <c r="Z46" s="4" t="str">
        <f t="shared" si="6"/>
        <v>C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12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60"/>
        <v/>
      </c>
      <c r="T47" s="130" t="str">
        <f t="shared" si="44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61"/>
        <v>#VALUE!</v>
      </c>
      <c r="X47" s="84" t="str">
        <f t="shared" si="15"/>
        <v/>
      </c>
      <c r="Y47" s="9" t="str">
        <f t="shared" si="10"/>
        <v>B</v>
      </c>
      <c r="Z47" s="4" t="str">
        <f t="shared" si="6"/>
        <v>C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12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60"/>
        <v/>
      </c>
      <c r="T48" s="130" t="str">
        <f t="shared" si="44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61"/>
        <v>#VALUE!</v>
      </c>
      <c r="X48" s="84" t="str">
        <f t="shared" si="15"/>
        <v/>
      </c>
      <c r="Y48" s="9" t="str">
        <f t="shared" si="10"/>
        <v>B</v>
      </c>
      <c r="Z48" s="4" t="str">
        <f t="shared" si="6"/>
        <v>C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59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12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60"/>
        <v/>
      </c>
      <c r="T49" s="131" t="str">
        <f t="shared" si="44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61"/>
        <v>#VALUE!</v>
      </c>
      <c r="X49" s="84" t="str">
        <f t="shared" si="15"/>
        <v/>
      </c>
      <c r="Y49" s="9" t="str">
        <f t="shared" si="10"/>
        <v>B</v>
      </c>
      <c r="Z49" s="4" t="str">
        <f t="shared" si="6"/>
        <v>C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60"/>
        <v/>
      </c>
      <c r="T50" s="106" t="str">
        <f t="shared" si="44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61"/>
        <v>#VALUE!</v>
      </c>
      <c r="X50" s="84" t="str">
        <f t="shared" si="15"/>
        <v/>
      </c>
      <c r="Y50" s="9" t="str">
        <f t="shared" si="10"/>
        <v>B</v>
      </c>
      <c r="Z50" s="4" t="str">
        <f t="shared" si="6"/>
        <v>C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12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60"/>
        <v/>
      </c>
      <c r="T51" s="130" t="str">
        <f t="shared" si="44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61"/>
        <v>#VALUE!</v>
      </c>
      <c r="X51" s="84" t="str">
        <f t="shared" si="15"/>
        <v/>
      </c>
      <c r="Y51" s="9" t="str">
        <f t="shared" si="10"/>
        <v>B</v>
      </c>
      <c r="Z51" s="4" t="str">
        <f t="shared" si="6"/>
        <v>C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12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60"/>
        <v/>
      </c>
      <c r="T52" s="130" t="str">
        <f t="shared" si="44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61"/>
        <v>#VALUE!</v>
      </c>
      <c r="X52" s="84" t="str">
        <f t="shared" si="15"/>
        <v/>
      </c>
      <c r="Y52" s="9" t="str">
        <f t="shared" si="10"/>
        <v>B</v>
      </c>
      <c r="Z52" s="4" t="str">
        <f t="shared" si="6"/>
        <v>C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12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60"/>
        <v/>
      </c>
      <c r="T53" s="130" t="str">
        <f t="shared" si="44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61"/>
        <v>#VALUE!</v>
      </c>
      <c r="X53" s="84" t="str">
        <f t="shared" si="15"/>
        <v/>
      </c>
      <c r="Y53" s="9" t="str">
        <f t="shared" si="10"/>
        <v>B</v>
      </c>
      <c r="Z53" s="4" t="str">
        <f t="shared" si="6"/>
        <v>C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59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12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60"/>
        <v/>
      </c>
      <c r="T54" s="131" t="str">
        <f t="shared" si="44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61"/>
        <v>#VALUE!</v>
      </c>
      <c r="X54" s="84" t="str">
        <f t="shared" si="15"/>
        <v/>
      </c>
      <c r="Y54" s="9" t="str">
        <f t="shared" si="10"/>
        <v>B</v>
      </c>
      <c r="Z54" s="4" t="str">
        <f t="shared" si="6"/>
        <v>C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60"/>
        <v/>
      </c>
      <c r="T55" s="106" t="str">
        <f t="shared" si="44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61"/>
        <v>#VALUE!</v>
      </c>
      <c r="X55" s="84" t="str">
        <f t="shared" si="15"/>
        <v/>
      </c>
      <c r="Y55" s="9" t="str">
        <f t="shared" si="10"/>
        <v>B</v>
      </c>
      <c r="Z55" s="4" t="str">
        <f t="shared" si="6"/>
        <v>C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12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60"/>
        <v/>
      </c>
      <c r="T56" s="130" t="str">
        <f t="shared" si="44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61"/>
        <v>#VALUE!</v>
      </c>
      <c r="X56" s="84" t="str">
        <f t="shared" si="15"/>
        <v/>
      </c>
      <c r="Y56" s="9" t="str">
        <f t="shared" si="10"/>
        <v>B</v>
      </c>
      <c r="Z56" s="4" t="str">
        <f t="shared" si="6"/>
        <v>C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12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60"/>
        <v/>
      </c>
      <c r="T57" s="130" t="str">
        <f t="shared" si="44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61"/>
        <v>#VALUE!</v>
      </c>
      <c r="X57" s="84" t="str">
        <f t="shared" si="15"/>
        <v/>
      </c>
      <c r="Y57" s="9" t="str">
        <f t="shared" si="10"/>
        <v>B</v>
      </c>
      <c r="Z57" s="4" t="str">
        <f t="shared" si="6"/>
        <v>C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12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60"/>
        <v/>
      </c>
      <c r="T58" s="130" t="str">
        <f t="shared" si="44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61"/>
        <v>#VALUE!</v>
      </c>
      <c r="X58" s="84" t="str">
        <f t="shared" si="15"/>
        <v/>
      </c>
      <c r="Y58" s="9" t="str">
        <f t="shared" si="10"/>
        <v>B</v>
      </c>
      <c r="Z58" s="4" t="str">
        <f t="shared" si="6"/>
        <v>C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59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12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60"/>
        <v/>
      </c>
      <c r="T59" s="131" t="str">
        <f t="shared" si="44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61"/>
        <v>#VALUE!</v>
      </c>
      <c r="X59" s="84" t="str">
        <f t="shared" si="15"/>
        <v/>
      </c>
      <c r="Y59" s="9" t="str">
        <f t="shared" si="10"/>
        <v>B</v>
      </c>
      <c r="Z59" s="4" t="str">
        <f t="shared" si="6"/>
        <v>C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60"/>
        <v/>
      </c>
      <c r="T60" s="106" t="str">
        <f t="shared" si="44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61"/>
        <v>#VALUE!</v>
      </c>
      <c r="X60" s="84" t="str">
        <f t="shared" si="15"/>
        <v/>
      </c>
      <c r="Y60" s="9" t="str">
        <f t="shared" si="10"/>
        <v>B</v>
      </c>
      <c r="Z60" s="4" t="str">
        <f t="shared" si="6"/>
        <v>C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12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60"/>
        <v/>
      </c>
      <c r="T61" s="130" t="str">
        <f t="shared" si="44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1"/>
        <v>#VALUE!</v>
      </c>
      <c r="X61" s="84" t="str">
        <f t="shared" si="15"/>
        <v/>
      </c>
      <c r="Y61" s="9" t="str">
        <f t="shared" si="10"/>
        <v>B</v>
      </c>
      <c r="Z61" s="4" t="str">
        <f t="shared" si="6"/>
        <v>C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12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60"/>
        <v/>
      </c>
      <c r="T62" s="130" t="str">
        <f t="shared" si="44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1"/>
        <v>#VALUE!</v>
      </c>
      <c r="X62" s="84" t="str">
        <f t="shared" si="15"/>
        <v/>
      </c>
      <c r="Y62" s="9" t="str">
        <f t="shared" si="10"/>
        <v>B</v>
      </c>
      <c r="Z62" s="4" t="str">
        <f t="shared" si="6"/>
        <v>C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12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60"/>
        <v/>
      </c>
      <c r="T63" s="130" t="str">
        <f t="shared" si="44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1"/>
        <v>#VALUE!</v>
      </c>
      <c r="X63" s="84" t="str">
        <f t="shared" si="15"/>
        <v/>
      </c>
      <c r="Y63" s="9" t="str">
        <f t="shared" si="10"/>
        <v>B</v>
      </c>
      <c r="Z63" s="4" t="str">
        <f t="shared" si="6"/>
        <v>C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59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12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60"/>
        <v/>
      </c>
      <c r="T64" s="131" t="str">
        <f t="shared" si="44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1"/>
        <v>#VALUE!</v>
      </c>
      <c r="X64" s="84" t="str">
        <f t="shared" si="15"/>
        <v/>
      </c>
      <c r="Y64" s="9" t="str">
        <f t="shared" si="10"/>
        <v>B</v>
      </c>
      <c r="Z64" s="4" t="str">
        <f t="shared" si="6"/>
        <v>C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60"/>
        <v/>
      </c>
      <c r="T65" s="106" t="str">
        <f t="shared" si="44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1"/>
        <v>#VALUE!</v>
      </c>
      <c r="X65" s="84" t="str">
        <f t="shared" si="15"/>
        <v/>
      </c>
      <c r="Y65" s="9" t="str">
        <f t="shared" si="10"/>
        <v>B</v>
      </c>
      <c r="Z65" s="4" t="str">
        <f t="shared" si="6"/>
        <v>C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12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60"/>
        <v/>
      </c>
      <c r="T66" s="130" t="str">
        <f t="shared" si="44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1"/>
        <v>#VALUE!</v>
      </c>
      <c r="X66" s="84" t="str">
        <f t="shared" si="15"/>
        <v/>
      </c>
      <c r="Y66" s="9" t="str">
        <f t="shared" si="10"/>
        <v>B</v>
      </c>
      <c r="Z66" s="4" t="str">
        <f t="shared" si="6"/>
        <v>C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12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60"/>
        <v/>
      </c>
      <c r="T67" s="130" t="str">
        <f t="shared" si="44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1"/>
        <v>#VALUE!</v>
      </c>
      <c r="X67" s="84" t="str">
        <f t="shared" si="15"/>
        <v/>
      </c>
      <c r="Y67" s="9" t="str">
        <f t="shared" si="10"/>
        <v>B</v>
      </c>
      <c r="Z67" s="4" t="str">
        <f t="shared" si="6"/>
        <v>C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12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60"/>
        <v/>
      </c>
      <c r="T68" s="130" t="str">
        <f t="shared" si="44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1"/>
        <v>#VALUE!</v>
      </c>
      <c r="X68" s="84" t="str">
        <f t="shared" si="15"/>
        <v/>
      </c>
      <c r="Y68" s="9" t="str">
        <f t="shared" si="10"/>
        <v>B</v>
      </c>
      <c r="Z68" s="4" t="str">
        <f t="shared" si="6"/>
        <v>C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59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12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60"/>
        <v/>
      </c>
      <c r="T69" s="131" t="str">
        <f t="shared" si="44"/>
        <v/>
      </c>
      <c r="U69" s="5" t="str">
        <f>IF(M69="","",IF(B69="NB",U68,IF(T69="",SUM($T$5:$T69)+S69,SUM($T$5:$T69))))</f>
        <v/>
      </c>
      <c r="V69" s="109" t="str">
        <f t="shared" ref="V69:V109" si="84">IF(AW69="R","Rabbit","")</f>
        <v/>
      </c>
      <c r="W69" s="82" t="e">
        <f t="shared" si="61"/>
        <v>#VALUE!</v>
      </c>
      <c r="X69" s="84" t="str">
        <f t="shared" si="15"/>
        <v/>
      </c>
      <c r="Y69" s="9" t="str">
        <f t="shared" si="10"/>
        <v>B</v>
      </c>
      <c r="Z69" s="4" t="str">
        <f t="shared" si="6"/>
        <v>C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60"/>
        <v/>
      </c>
      <c r="T70" s="106" t="str">
        <f t="shared" si="44"/>
        <v/>
      </c>
      <c r="U70" s="95" t="str">
        <f>IF(M70="","",IF(B70="NB",U69,IF(T70="",SUM($T$5:$T70)+S70,SUM($T$5:$T70))))</f>
        <v/>
      </c>
      <c r="V70" s="107" t="str">
        <f t="shared" si="84"/>
        <v/>
      </c>
      <c r="W70" s="82" t="e">
        <f t="shared" si="61"/>
        <v>#VALUE!</v>
      </c>
      <c r="X70" s="84" t="str">
        <f t="shared" si="15"/>
        <v/>
      </c>
      <c r="Y70" s="9" t="str">
        <f t="shared" si="10"/>
        <v>B</v>
      </c>
      <c r="Z70" s="4" t="str">
        <f t="shared" si="6"/>
        <v>C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1" t="str">
        <f t="shared" ref="C71:C109" si="85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12"/>
        <v/>
      </c>
      <c r="H71" s="104" t="str">
        <f t="shared" ref="H71:H109" si="86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60"/>
        <v/>
      </c>
      <c r="T71" s="130" t="str">
        <f t="shared" si="44"/>
        <v/>
      </c>
      <c r="U71" s="4" t="str">
        <f>IF(M71="","",IF(B71="NB",U70,IF(T71="",SUM($T$5:$T71)+S71,SUM($T$5:$T71))))</f>
        <v/>
      </c>
      <c r="V71" s="108" t="str">
        <f t="shared" si="84"/>
        <v/>
      </c>
      <c r="W71" s="82" t="e">
        <f t="shared" si="61"/>
        <v>#VALUE!</v>
      </c>
      <c r="X71" s="84" t="str">
        <f t="shared" si="15"/>
        <v/>
      </c>
      <c r="Y71" s="9" t="str">
        <f t="shared" si="10"/>
        <v>B</v>
      </c>
      <c r="Z71" s="4" t="str">
        <f t="shared" si="6"/>
        <v>C</v>
      </c>
      <c r="AA71" s="4" t="str">
        <f t="shared" si="7"/>
        <v>B</v>
      </c>
      <c r="AB71" s="4" t="str">
        <f t="shared" ref="AB71:AB116" si="88">F69&amp;F70</f>
        <v/>
      </c>
      <c r="AC71" s="4" t="str">
        <f t="shared" si="8"/>
        <v/>
      </c>
      <c r="AD71" s="4" t="str">
        <f t="shared" si="9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1" t="str">
        <f t="shared" si="85"/>
        <v/>
      </c>
      <c r="D72" s="96" t="str">
        <f t="shared" si="36"/>
        <v/>
      </c>
      <c r="E72" s="97" t="str">
        <f t="shared" si="37"/>
        <v/>
      </c>
      <c r="F72" s="8" t="str">
        <f t="shared" si="12"/>
        <v/>
      </c>
      <c r="H72" s="104" t="str">
        <f t="shared" si="86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60"/>
        <v/>
      </c>
      <c r="T72" s="130" t="str">
        <f t="shared" si="44"/>
        <v/>
      </c>
      <c r="U72" s="4" t="str">
        <f>IF(M72="","",IF(B72="NB",U71,IF(T72="",SUM($T$5:$T72)+S72,SUM($T$5:$T72))))</f>
        <v/>
      </c>
      <c r="V72" s="108" t="str">
        <f t="shared" si="84"/>
        <v/>
      </c>
      <c r="W72" s="82" t="e">
        <f t="shared" si="61"/>
        <v>#VALUE!</v>
      </c>
      <c r="X72" s="84" t="str">
        <f t="shared" si="15"/>
        <v/>
      </c>
      <c r="Y72" s="9" t="str">
        <f t="shared" si="10"/>
        <v>B</v>
      </c>
      <c r="Z72" s="4" t="str">
        <f t="shared" ref="Z72:Z109" si="90">IF(AND(AC72="LL",Z70=Z71),IF(Z71="F","C","F"),Z71)</f>
        <v>C</v>
      </c>
      <c r="AA72" s="4" t="str">
        <f t="shared" ref="AA72:AA109" si="91">IF(AND(AD72="LL",AA70=AA71),IF(AA71="C","B","C"),AA71)</f>
        <v>B</v>
      </c>
      <c r="AB72" s="4" t="str">
        <f t="shared" si="88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1" t="str">
        <f t="shared" si="85"/>
        <v/>
      </c>
      <c r="D73" s="96" t="str">
        <f t="shared" si="36"/>
        <v/>
      </c>
      <c r="E73" s="97" t="str">
        <f t="shared" si="37"/>
        <v/>
      </c>
      <c r="F73" s="8" t="str">
        <f t="shared" si="12"/>
        <v/>
      </c>
      <c r="H73" s="104" t="str">
        <f t="shared" si="86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60"/>
        <v/>
      </c>
      <c r="T73" s="130" t="str">
        <f t="shared" si="44"/>
        <v/>
      </c>
      <c r="U73" s="4" t="str">
        <f>IF(M73="","",IF(B73="NB",U72,IF(T73="",SUM($T$5:$T73)+S73,SUM($T$5:$T73))))</f>
        <v/>
      </c>
      <c r="V73" s="108" t="str">
        <f t="shared" si="84"/>
        <v/>
      </c>
      <c r="W73" s="82" t="e">
        <f t="shared" si="61"/>
        <v>#VALUE!</v>
      </c>
      <c r="X73" s="84" t="str">
        <f t="shared" si="15"/>
        <v/>
      </c>
      <c r="Y73" s="9" t="str">
        <f t="shared" ref="Y73:Y109" si="94">IF(AND(AB73="LL",Y71=Y72),IF(Y72="B","F","B"),Y72)</f>
        <v>B</v>
      </c>
      <c r="Z73" s="4" t="str">
        <f t="shared" si="90"/>
        <v>C</v>
      </c>
      <c r="AA73" s="4" t="str">
        <f t="shared" si="91"/>
        <v>B</v>
      </c>
      <c r="AB73" s="4" t="str">
        <f t="shared" si="88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95">IF(M73="","",IF(AK74=AL74,"NB",IF(AK74&gt;AL74,"P"&amp;(AK74-AL74),"B"&amp;(AL74-AK74))))</f>
        <v/>
      </c>
      <c r="C74" s="102" t="str">
        <f t="shared" si="85"/>
        <v/>
      </c>
      <c r="D74" s="98" t="str">
        <f t="shared" si="36"/>
        <v/>
      </c>
      <c r="E74" s="99" t="str">
        <f t="shared" si="37"/>
        <v/>
      </c>
      <c r="F74" s="10" t="str">
        <f t="shared" ref="F74:F109" si="96">IF(M74="","",IF(M74="P",IF(D74="","L","W"),IF(E74="","L","W")))</f>
        <v/>
      </c>
      <c r="H74" s="105" t="str">
        <f t="shared" si="86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87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31" t="str">
        <f t="shared" si="44"/>
        <v/>
      </c>
      <c r="U74" s="5" t="str">
        <f>IF(M74="","",IF(B74="NB",U73,IF(T74="",SUM($T$5:$T74)+S74,SUM($T$5:$T74))))</f>
        <v/>
      </c>
      <c r="V74" s="109" t="str">
        <f t="shared" si="84"/>
        <v/>
      </c>
      <c r="W74" s="82" t="e">
        <f t="shared" ref="W74:W109" si="98">IF(M74="","",IF(K74="W",0+BN74,0-BN74)+IF(F74="W",0+BM74,0-BM74))+IF(R74="W",0+BO74,0-BO74)</f>
        <v>#VALUE!</v>
      </c>
      <c r="X74" s="84" t="str">
        <f t="shared" ref="X74:X109" si="99">IF(M74="","",IF(W74&gt;0,"W",IF(W74&lt;0,"L","")))</f>
        <v/>
      </c>
      <c r="Y74" s="9" t="str">
        <f t="shared" si="94"/>
        <v>B</v>
      </c>
      <c r="Z74" s="4" t="str">
        <f t="shared" si="90"/>
        <v>C</v>
      </c>
      <c r="AA74" s="4" t="str">
        <f t="shared" si="91"/>
        <v>B</v>
      </c>
      <c r="AB74" s="4" t="str">
        <f t="shared" si="88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100">IF(M73="","",IF(Y74="B",IF(M73="P",BH74,""),IF(BF74="B",BH74,"")))</f>
        <v/>
      </c>
      <c r="AF74" s="1" t="str">
        <f t="shared" ref="AF74:AF105" si="101">IF(M73="","",IF(Y74="B",IF(M73="B",BH74,""),IF(BF74="P",BH74,"")))</f>
        <v/>
      </c>
      <c r="AG74" s="1" t="str">
        <f t="shared" ref="AG74:AG105" si="102">IF(M73="","",IF(Z74="C",IF(M73="B",BJ74,""),IF(BF74="B",BJ74,"")))</f>
        <v/>
      </c>
      <c r="AH74" s="1" t="str">
        <f t="shared" ref="AH74:AH105" si="103">IF(M73="","",IF(Z74="C",IF(M73="P",BJ74,""),IF(BF74="P",BJ74,"")))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5"/>
        <v/>
      </c>
      <c r="C75" s="100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3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5" t="str">
        <f t="shared" ref="R75:R109" si="126">IF(M75="","",IF(M75="P",IF(P75="","L","W"),IF(Q75="","L","W")))</f>
        <v/>
      </c>
      <c r="S75" s="95" t="str">
        <f t="shared" si="97"/>
        <v/>
      </c>
      <c r="T75" s="106" t="str">
        <f t="shared" ref="T75:T109" si="127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4"/>
        <v/>
      </c>
      <c r="W75" s="82" t="e">
        <f t="shared" si="98"/>
        <v>#VALUE!</v>
      </c>
      <c r="X75" s="84" t="str">
        <f t="shared" si="99"/>
        <v/>
      </c>
      <c r="Y75" s="9" t="str">
        <f t="shared" si="94"/>
        <v>B</v>
      </c>
      <c r="Z75" s="4" t="str">
        <f t="shared" si="90"/>
        <v>C</v>
      </c>
      <c r="AA75" s="4" t="str">
        <f t="shared" si="91"/>
        <v>B</v>
      </c>
      <c r="AB75" s="4" t="str">
        <f t="shared" si="88"/>
        <v/>
      </c>
      <c r="AC75" s="4" t="str">
        <f t="shared" si="92"/>
        <v/>
      </c>
      <c r="AD75" s="4" t="str">
        <f t="shared" si="93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5"/>
        <v/>
      </c>
      <c r="C76" s="101" t="str">
        <f t="shared" si="85"/>
        <v/>
      </c>
      <c r="D76" s="96" t="str">
        <f t="shared" si="119"/>
        <v/>
      </c>
      <c r="E76" s="97" t="str">
        <f t="shared" si="120"/>
        <v/>
      </c>
      <c r="F76" s="8" t="str">
        <f t="shared" si="96"/>
        <v/>
      </c>
      <c r="H76" s="104" t="str">
        <f t="shared" si="86"/>
        <v/>
      </c>
      <c r="I76" s="96" t="str">
        <f t="shared" si="121"/>
        <v/>
      </c>
      <c r="J76" s="97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6" t="str">
        <f t="shared" si="124"/>
        <v/>
      </c>
      <c r="Q76" s="97" t="str">
        <f t="shared" si="125"/>
        <v/>
      </c>
      <c r="R76" s="4" t="str">
        <f t="shared" si="126"/>
        <v/>
      </c>
      <c r="S76" s="4" t="str">
        <f t="shared" si="97"/>
        <v/>
      </c>
      <c r="T76" s="130" t="str">
        <f t="shared" si="127"/>
        <v/>
      </c>
      <c r="U76" s="4" t="str">
        <f>IF(M76="","",IF(B76="NB",U75,IF(T76="",SUM($T$5:$T76)+S76,SUM($T$5:$T76))))</f>
        <v/>
      </c>
      <c r="V76" s="108" t="str">
        <f t="shared" si="84"/>
        <v/>
      </c>
      <c r="W76" s="82" t="e">
        <f t="shared" si="98"/>
        <v>#VALUE!</v>
      </c>
      <c r="X76" s="84" t="str">
        <f t="shared" si="99"/>
        <v/>
      </c>
      <c r="Y76" s="9" t="str">
        <f t="shared" si="94"/>
        <v>B</v>
      </c>
      <c r="Z76" s="4" t="str">
        <f t="shared" si="90"/>
        <v>C</v>
      </c>
      <c r="AA76" s="4" t="str">
        <f t="shared" si="91"/>
        <v>B</v>
      </c>
      <c r="AB76" s="4" t="str">
        <f t="shared" si="88"/>
        <v/>
      </c>
      <c r="AC76" s="4" t="str">
        <f t="shared" si="92"/>
        <v/>
      </c>
      <c r="AD76" s="4" t="str">
        <f t="shared" si="93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5"/>
        <v/>
      </c>
      <c r="C77" s="101" t="str">
        <f t="shared" si="85"/>
        <v/>
      </c>
      <c r="D77" s="96" t="str">
        <f t="shared" si="119"/>
        <v/>
      </c>
      <c r="E77" s="97" t="str">
        <f t="shared" si="120"/>
        <v/>
      </c>
      <c r="F77" s="8" t="str">
        <f t="shared" si="96"/>
        <v/>
      </c>
      <c r="H77" s="104" t="str">
        <f t="shared" si="86"/>
        <v/>
      </c>
      <c r="I77" s="96" t="str">
        <f t="shared" si="121"/>
        <v/>
      </c>
      <c r="J77" s="97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6" t="str">
        <f t="shared" si="124"/>
        <v/>
      </c>
      <c r="Q77" s="97" t="str">
        <f t="shared" si="125"/>
        <v/>
      </c>
      <c r="R77" s="4" t="str">
        <f t="shared" si="126"/>
        <v/>
      </c>
      <c r="S77" s="4" t="str">
        <f t="shared" si="97"/>
        <v/>
      </c>
      <c r="T77" s="130" t="str">
        <f t="shared" si="127"/>
        <v/>
      </c>
      <c r="U77" s="4" t="str">
        <f>IF(M77="","",IF(B77="NB",U76,IF(T77="",SUM($T$5:$T77)+S77,SUM($T$5:$T77))))</f>
        <v/>
      </c>
      <c r="V77" s="108" t="str">
        <f t="shared" si="84"/>
        <v/>
      </c>
      <c r="W77" s="82" t="e">
        <f t="shared" si="98"/>
        <v>#VALUE!</v>
      </c>
      <c r="X77" s="84" t="str">
        <f t="shared" si="99"/>
        <v/>
      </c>
      <c r="Y77" s="9" t="str">
        <f t="shared" si="94"/>
        <v>B</v>
      </c>
      <c r="Z77" s="4" t="str">
        <f t="shared" si="90"/>
        <v>C</v>
      </c>
      <c r="AA77" s="4" t="str">
        <f t="shared" si="91"/>
        <v>B</v>
      </c>
      <c r="AB77" s="4" t="str">
        <f t="shared" si="88"/>
        <v/>
      </c>
      <c r="AC77" s="4" t="str">
        <f t="shared" si="92"/>
        <v/>
      </c>
      <c r="AD77" s="4" t="str">
        <f t="shared" si="93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5"/>
        <v/>
      </c>
      <c r="C78" s="101" t="str">
        <f t="shared" si="85"/>
        <v/>
      </c>
      <c r="D78" s="96" t="str">
        <f t="shared" si="119"/>
        <v/>
      </c>
      <c r="E78" s="97" t="str">
        <f t="shared" si="120"/>
        <v/>
      </c>
      <c r="F78" s="8" t="str">
        <f t="shared" si="96"/>
        <v/>
      </c>
      <c r="H78" s="104" t="str">
        <f t="shared" si="86"/>
        <v/>
      </c>
      <c r="I78" s="96" t="str">
        <f t="shared" si="121"/>
        <v/>
      </c>
      <c r="J78" s="97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6" t="str">
        <f t="shared" si="124"/>
        <v/>
      </c>
      <c r="Q78" s="97" t="str">
        <f t="shared" si="125"/>
        <v/>
      </c>
      <c r="R78" s="4" t="str">
        <f t="shared" si="126"/>
        <v/>
      </c>
      <c r="S78" s="4" t="str">
        <f t="shared" si="97"/>
        <v/>
      </c>
      <c r="T78" s="130" t="str">
        <f t="shared" si="127"/>
        <v/>
      </c>
      <c r="U78" s="4" t="str">
        <f>IF(M78="","",IF(B78="NB",U77,IF(T78="",SUM($T$5:$T78)+S78,SUM($T$5:$T78))))</f>
        <v/>
      </c>
      <c r="V78" s="108" t="str">
        <f t="shared" si="84"/>
        <v/>
      </c>
      <c r="W78" s="82" t="e">
        <f t="shared" si="98"/>
        <v>#VALUE!</v>
      </c>
      <c r="X78" s="84" t="str">
        <f t="shared" si="99"/>
        <v/>
      </c>
      <c r="Y78" s="9" t="str">
        <f t="shared" si="94"/>
        <v>B</v>
      </c>
      <c r="Z78" s="4" t="str">
        <f t="shared" si="90"/>
        <v>C</v>
      </c>
      <c r="AA78" s="4" t="str">
        <f t="shared" si="91"/>
        <v>B</v>
      </c>
      <c r="AB78" s="4" t="str">
        <f t="shared" si="88"/>
        <v/>
      </c>
      <c r="AC78" s="4" t="str">
        <f t="shared" si="92"/>
        <v/>
      </c>
      <c r="AD78" s="4" t="str">
        <f t="shared" si="93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95"/>
        <v/>
      </c>
      <c r="C79" s="102" t="str">
        <f t="shared" si="85"/>
        <v/>
      </c>
      <c r="D79" s="98" t="str">
        <f t="shared" si="119"/>
        <v/>
      </c>
      <c r="E79" s="99" t="str">
        <f t="shared" si="120"/>
        <v/>
      </c>
      <c r="F79" s="10" t="str">
        <f t="shared" si="96"/>
        <v/>
      </c>
      <c r="H79" s="105" t="str">
        <f t="shared" si="86"/>
        <v/>
      </c>
      <c r="I79" s="98" t="str">
        <f t="shared" si="121"/>
        <v/>
      </c>
      <c r="J79" s="99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5" t="str">
        <f t="shared" si="87"/>
        <v/>
      </c>
      <c r="P79" s="98" t="str">
        <f t="shared" si="124"/>
        <v/>
      </c>
      <c r="Q79" s="99" t="str">
        <f t="shared" si="125"/>
        <v/>
      </c>
      <c r="R79" s="5" t="str">
        <f t="shared" si="126"/>
        <v/>
      </c>
      <c r="S79" s="5" t="str">
        <f t="shared" si="97"/>
        <v/>
      </c>
      <c r="T79" s="131" t="str">
        <f t="shared" si="127"/>
        <v/>
      </c>
      <c r="U79" s="5" t="str">
        <f>IF(M79="","",IF(B79="NB",U78,IF(T79="",SUM($T$5:$T79)+S79,SUM($T$5:$T79))))</f>
        <v/>
      </c>
      <c r="V79" s="109" t="str">
        <f t="shared" si="84"/>
        <v/>
      </c>
      <c r="W79" s="82" t="e">
        <f t="shared" si="98"/>
        <v>#VALUE!</v>
      </c>
      <c r="X79" s="84" t="str">
        <f t="shared" si="99"/>
        <v/>
      </c>
      <c r="Y79" s="9" t="str">
        <f t="shared" si="94"/>
        <v>B</v>
      </c>
      <c r="Z79" s="4" t="str">
        <f t="shared" si="90"/>
        <v>C</v>
      </c>
      <c r="AA79" s="4" t="str">
        <f t="shared" si="91"/>
        <v>B</v>
      </c>
      <c r="AB79" s="4" t="str">
        <f t="shared" si="88"/>
        <v/>
      </c>
      <c r="AC79" s="4" t="str">
        <f t="shared" si="92"/>
        <v/>
      </c>
      <c r="AD79" s="4" t="str">
        <f t="shared" si="93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5"/>
        <v/>
      </c>
      <c r="C80" s="100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3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5" t="str">
        <f t="shared" si="126"/>
        <v/>
      </c>
      <c r="S80" s="95" t="str">
        <f t="shared" si="97"/>
        <v/>
      </c>
      <c r="T80" s="106" t="str">
        <f t="shared" si="127"/>
        <v/>
      </c>
      <c r="U80" s="95" t="str">
        <f>IF(M80="","",IF(B80="NB",U79,IF(T80="",SUM($T$5:$T80)+S80,SUM($T$5:$T80))))</f>
        <v/>
      </c>
      <c r="V80" s="107" t="str">
        <f t="shared" si="84"/>
        <v/>
      </c>
      <c r="W80" s="82" t="e">
        <f t="shared" si="98"/>
        <v>#VALUE!</v>
      </c>
      <c r="X80" s="84" t="str">
        <f t="shared" si="99"/>
        <v/>
      </c>
      <c r="Y80" s="9" t="str">
        <f t="shared" si="94"/>
        <v>B</v>
      </c>
      <c r="Z80" s="4" t="str">
        <f t="shared" si="90"/>
        <v>C</v>
      </c>
      <c r="AA80" s="4" t="str">
        <f t="shared" si="91"/>
        <v>B</v>
      </c>
      <c r="AB80" s="4" t="str">
        <f t="shared" si="88"/>
        <v/>
      </c>
      <c r="AC80" s="4" t="str">
        <f t="shared" si="92"/>
        <v/>
      </c>
      <c r="AD80" s="4" t="str">
        <f t="shared" si="93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5"/>
        <v/>
      </c>
      <c r="C81" s="101" t="str">
        <f t="shared" si="85"/>
        <v/>
      </c>
      <c r="D81" s="96" t="str">
        <f t="shared" si="119"/>
        <v/>
      </c>
      <c r="E81" s="97" t="str">
        <f t="shared" si="120"/>
        <v/>
      </c>
      <c r="F81" s="8" t="str">
        <f t="shared" si="96"/>
        <v/>
      </c>
      <c r="H81" s="104" t="str">
        <f t="shared" si="86"/>
        <v/>
      </c>
      <c r="I81" s="96" t="str">
        <f t="shared" si="121"/>
        <v/>
      </c>
      <c r="J81" s="97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6" t="str">
        <f t="shared" si="124"/>
        <v/>
      </c>
      <c r="Q81" s="97" t="str">
        <f t="shared" si="125"/>
        <v/>
      </c>
      <c r="R81" s="4" t="str">
        <f t="shared" si="126"/>
        <v/>
      </c>
      <c r="S81" s="4" t="str">
        <f t="shared" si="97"/>
        <v/>
      </c>
      <c r="T81" s="130" t="str">
        <f t="shared" si="127"/>
        <v/>
      </c>
      <c r="U81" s="4" t="str">
        <f>IF(M81="","",IF(B81="NB",U80,IF(T81="",SUM($T$5:$T81)+S81,SUM($T$5:$T81))))</f>
        <v/>
      </c>
      <c r="V81" s="108" t="str">
        <f t="shared" si="84"/>
        <v/>
      </c>
      <c r="W81" s="82" t="e">
        <f t="shared" si="98"/>
        <v>#VALUE!</v>
      </c>
      <c r="X81" s="84" t="str">
        <f t="shared" si="99"/>
        <v/>
      </c>
      <c r="Y81" s="9" t="str">
        <f t="shared" si="94"/>
        <v>B</v>
      </c>
      <c r="Z81" s="4" t="str">
        <f t="shared" si="90"/>
        <v>C</v>
      </c>
      <c r="AA81" s="4" t="str">
        <f t="shared" si="91"/>
        <v>B</v>
      </c>
      <c r="AB81" s="4" t="str">
        <f t="shared" si="88"/>
        <v/>
      </c>
      <c r="AC81" s="4" t="str">
        <f t="shared" si="92"/>
        <v/>
      </c>
      <c r="AD81" s="4" t="str">
        <f t="shared" si="93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5"/>
        <v/>
      </c>
      <c r="C82" s="101" t="str">
        <f t="shared" si="85"/>
        <v/>
      </c>
      <c r="D82" s="96" t="str">
        <f t="shared" si="119"/>
        <v/>
      </c>
      <c r="E82" s="97" t="str">
        <f t="shared" si="120"/>
        <v/>
      </c>
      <c r="F82" s="8" t="str">
        <f t="shared" si="96"/>
        <v/>
      </c>
      <c r="H82" s="104" t="str">
        <f t="shared" si="86"/>
        <v/>
      </c>
      <c r="I82" s="96" t="str">
        <f t="shared" si="121"/>
        <v/>
      </c>
      <c r="J82" s="97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6" t="str">
        <f t="shared" si="124"/>
        <v/>
      </c>
      <c r="Q82" s="97" t="str">
        <f t="shared" si="125"/>
        <v/>
      </c>
      <c r="R82" s="4" t="str">
        <f t="shared" si="126"/>
        <v/>
      </c>
      <c r="S82" s="4" t="str">
        <f t="shared" si="97"/>
        <v/>
      </c>
      <c r="T82" s="130" t="str">
        <f t="shared" si="127"/>
        <v/>
      </c>
      <c r="U82" s="4" t="str">
        <f>IF(M82="","",IF(B82="NB",U81,IF(T82="",SUM($T$5:$T82)+S82,SUM($T$5:$T82))))</f>
        <v/>
      </c>
      <c r="V82" s="108" t="str">
        <f t="shared" si="84"/>
        <v/>
      </c>
      <c r="W82" s="82" t="e">
        <f t="shared" si="98"/>
        <v>#VALUE!</v>
      </c>
      <c r="X82" s="84" t="str">
        <f t="shared" si="99"/>
        <v/>
      </c>
      <c r="Y82" s="9" t="str">
        <f t="shared" si="94"/>
        <v>B</v>
      </c>
      <c r="Z82" s="4" t="str">
        <f t="shared" si="90"/>
        <v>C</v>
      </c>
      <c r="AA82" s="4" t="str">
        <f t="shared" si="91"/>
        <v>B</v>
      </c>
      <c r="AB82" s="4" t="str">
        <f t="shared" si="88"/>
        <v/>
      </c>
      <c r="AC82" s="4" t="str">
        <f t="shared" si="92"/>
        <v/>
      </c>
      <c r="AD82" s="4" t="str">
        <f t="shared" si="93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5"/>
        <v/>
      </c>
      <c r="C83" s="101" t="str">
        <f t="shared" si="85"/>
        <v/>
      </c>
      <c r="D83" s="96" t="str">
        <f t="shared" si="119"/>
        <v/>
      </c>
      <c r="E83" s="97" t="str">
        <f t="shared" si="120"/>
        <v/>
      </c>
      <c r="F83" s="8" t="str">
        <f t="shared" si="96"/>
        <v/>
      </c>
      <c r="H83" s="104" t="str">
        <f t="shared" si="86"/>
        <v/>
      </c>
      <c r="I83" s="96" t="str">
        <f t="shared" si="121"/>
        <v/>
      </c>
      <c r="J83" s="97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6" t="str">
        <f t="shared" si="124"/>
        <v/>
      </c>
      <c r="Q83" s="97" t="str">
        <f t="shared" si="125"/>
        <v/>
      </c>
      <c r="R83" s="4" t="str">
        <f t="shared" si="126"/>
        <v/>
      </c>
      <c r="S83" s="4" t="str">
        <f t="shared" si="97"/>
        <v/>
      </c>
      <c r="T83" s="130" t="str">
        <f t="shared" si="127"/>
        <v/>
      </c>
      <c r="U83" s="4" t="str">
        <f>IF(M83="","",IF(B83="NB",U82,IF(T83="",SUM($T$5:$T83)+S83,SUM($T$5:$T83))))</f>
        <v/>
      </c>
      <c r="V83" s="108" t="str">
        <f t="shared" si="84"/>
        <v/>
      </c>
      <c r="W83" s="82" t="e">
        <f t="shared" si="98"/>
        <v>#VALUE!</v>
      </c>
      <c r="X83" s="84" t="str">
        <f t="shared" si="99"/>
        <v/>
      </c>
      <c r="Y83" s="9" t="str">
        <f t="shared" si="94"/>
        <v>B</v>
      </c>
      <c r="Z83" s="4" t="str">
        <f t="shared" si="90"/>
        <v>C</v>
      </c>
      <c r="AA83" s="4" t="str">
        <f t="shared" si="91"/>
        <v>B</v>
      </c>
      <c r="AB83" s="4" t="str">
        <f t="shared" si="88"/>
        <v/>
      </c>
      <c r="AC83" s="4" t="str">
        <f t="shared" si="92"/>
        <v/>
      </c>
      <c r="AD83" s="4" t="str">
        <f t="shared" si="93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95"/>
        <v/>
      </c>
      <c r="C84" s="102" t="str">
        <f t="shared" si="85"/>
        <v/>
      </c>
      <c r="D84" s="98" t="str">
        <f t="shared" si="119"/>
        <v/>
      </c>
      <c r="E84" s="99" t="str">
        <f t="shared" si="120"/>
        <v/>
      </c>
      <c r="F84" s="10" t="str">
        <f t="shared" si="96"/>
        <v/>
      </c>
      <c r="H84" s="105" t="str">
        <f t="shared" si="86"/>
        <v/>
      </c>
      <c r="I84" s="98" t="str">
        <f t="shared" si="121"/>
        <v/>
      </c>
      <c r="J84" s="99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5" t="str">
        <f t="shared" si="87"/>
        <v/>
      </c>
      <c r="P84" s="98" t="str">
        <f t="shared" si="124"/>
        <v/>
      </c>
      <c r="Q84" s="99" t="str">
        <f t="shared" si="125"/>
        <v/>
      </c>
      <c r="R84" s="5" t="str">
        <f t="shared" si="126"/>
        <v/>
      </c>
      <c r="S84" s="5" t="str">
        <f t="shared" si="97"/>
        <v/>
      </c>
      <c r="T84" s="131" t="str">
        <f t="shared" si="127"/>
        <v/>
      </c>
      <c r="U84" s="5" t="str">
        <f>IF(M84="","",IF(B84="NB",U83,IF(T84="",SUM($T$5:$T84)+S84,SUM($T$5:$T84))))</f>
        <v/>
      </c>
      <c r="V84" s="109" t="str">
        <f t="shared" si="84"/>
        <v/>
      </c>
      <c r="W84" s="82" t="e">
        <f t="shared" si="98"/>
        <v>#VALUE!</v>
      </c>
      <c r="X84" s="84" t="str">
        <f t="shared" si="99"/>
        <v/>
      </c>
      <c r="Y84" s="9" t="str">
        <f t="shared" si="94"/>
        <v>B</v>
      </c>
      <c r="Z84" s="4" t="str">
        <f t="shared" si="90"/>
        <v>C</v>
      </c>
      <c r="AA84" s="4" t="str">
        <f t="shared" si="91"/>
        <v>B</v>
      </c>
      <c r="AB84" s="4" t="str">
        <f t="shared" si="88"/>
        <v/>
      </c>
      <c r="AC84" s="4" t="str">
        <f t="shared" si="92"/>
        <v/>
      </c>
      <c r="AD84" s="4" t="str">
        <f t="shared" si="93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5"/>
        <v/>
      </c>
      <c r="C85" s="100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3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5" t="str">
        <f t="shared" si="126"/>
        <v/>
      </c>
      <c r="S85" s="95" t="str">
        <f t="shared" si="97"/>
        <v/>
      </c>
      <c r="T85" s="106" t="str">
        <f t="shared" si="127"/>
        <v/>
      </c>
      <c r="U85" s="95" t="str">
        <f>IF(M85="","",IF(B85="NB",U84,IF(T85="",SUM($T$5:$T85)+S85,SUM($T$5:$T85))))</f>
        <v/>
      </c>
      <c r="V85" s="107" t="str">
        <f t="shared" si="84"/>
        <v/>
      </c>
      <c r="W85" s="82" t="e">
        <f t="shared" si="98"/>
        <v>#VALUE!</v>
      </c>
      <c r="X85" s="84" t="str">
        <f t="shared" si="99"/>
        <v/>
      </c>
      <c r="Y85" s="9" t="str">
        <f t="shared" si="94"/>
        <v>B</v>
      </c>
      <c r="Z85" s="4" t="str">
        <f t="shared" si="90"/>
        <v>C</v>
      </c>
      <c r="AA85" s="4" t="str">
        <f t="shared" si="91"/>
        <v>B</v>
      </c>
      <c r="AB85" s="4" t="str">
        <f t="shared" si="88"/>
        <v/>
      </c>
      <c r="AC85" s="4" t="str">
        <f t="shared" si="92"/>
        <v/>
      </c>
      <c r="AD85" s="4" t="str">
        <f t="shared" si="93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5"/>
        <v/>
      </c>
      <c r="C86" s="101" t="str">
        <f t="shared" si="85"/>
        <v/>
      </c>
      <c r="D86" s="96" t="str">
        <f t="shared" si="119"/>
        <v/>
      </c>
      <c r="E86" s="97" t="str">
        <f t="shared" si="120"/>
        <v/>
      </c>
      <c r="F86" s="8" t="str">
        <f t="shared" si="96"/>
        <v/>
      </c>
      <c r="H86" s="104" t="str">
        <f t="shared" si="86"/>
        <v/>
      </c>
      <c r="I86" s="96" t="str">
        <f t="shared" si="121"/>
        <v/>
      </c>
      <c r="J86" s="97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6" t="str">
        <f t="shared" si="124"/>
        <v/>
      </c>
      <c r="Q86" s="97" t="str">
        <f t="shared" si="125"/>
        <v/>
      </c>
      <c r="R86" s="4" t="str">
        <f t="shared" si="126"/>
        <v/>
      </c>
      <c r="S86" s="4" t="str">
        <f t="shared" si="97"/>
        <v/>
      </c>
      <c r="T86" s="130" t="str">
        <f t="shared" si="127"/>
        <v/>
      </c>
      <c r="U86" s="4" t="str">
        <f>IF(M86="","",IF(B86="NB",U85,IF(T86="",SUM($T$5:$T86)+S86,SUM($T$5:$T86))))</f>
        <v/>
      </c>
      <c r="V86" s="108" t="str">
        <f t="shared" si="84"/>
        <v/>
      </c>
      <c r="W86" s="82" t="e">
        <f t="shared" si="98"/>
        <v>#VALUE!</v>
      </c>
      <c r="X86" s="84" t="str">
        <f t="shared" si="99"/>
        <v/>
      </c>
      <c r="Y86" s="9" t="str">
        <f t="shared" si="94"/>
        <v>B</v>
      </c>
      <c r="Z86" s="4" t="str">
        <f t="shared" si="90"/>
        <v>C</v>
      </c>
      <c r="AA86" s="4" t="str">
        <f t="shared" si="91"/>
        <v>B</v>
      </c>
      <c r="AB86" s="4" t="str">
        <f t="shared" si="88"/>
        <v/>
      </c>
      <c r="AC86" s="4" t="str">
        <f t="shared" si="92"/>
        <v/>
      </c>
      <c r="AD86" s="4" t="str">
        <f t="shared" si="93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5"/>
        <v/>
      </c>
      <c r="C87" s="101" t="str">
        <f t="shared" si="85"/>
        <v/>
      </c>
      <c r="D87" s="96" t="str">
        <f t="shared" si="119"/>
        <v/>
      </c>
      <c r="E87" s="97" t="str">
        <f t="shared" si="120"/>
        <v/>
      </c>
      <c r="F87" s="8" t="str">
        <f t="shared" si="96"/>
        <v/>
      </c>
      <c r="H87" s="104" t="str">
        <f t="shared" si="86"/>
        <v/>
      </c>
      <c r="I87" s="96" t="str">
        <f t="shared" si="121"/>
        <v/>
      </c>
      <c r="J87" s="97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6" t="str">
        <f t="shared" si="124"/>
        <v/>
      </c>
      <c r="Q87" s="97" t="str">
        <f t="shared" si="125"/>
        <v/>
      </c>
      <c r="R87" s="4" t="str">
        <f t="shared" si="126"/>
        <v/>
      </c>
      <c r="S87" s="4" t="str">
        <f t="shared" si="97"/>
        <v/>
      </c>
      <c r="T87" s="130" t="str">
        <f t="shared" si="127"/>
        <v/>
      </c>
      <c r="U87" s="4" t="str">
        <f>IF(M87="","",IF(B87="NB",U86,IF(T87="",SUM($T$5:$T87)+S87,SUM($T$5:$T87))))</f>
        <v/>
      </c>
      <c r="V87" s="108" t="str">
        <f t="shared" si="84"/>
        <v/>
      </c>
      <c r="W87" s="82" t="e">
        <f t="shared" si="98"/>
        <v>#VALUE!</v>
      </c>
      <c r="X87" s="84" t="str">
        <f t="shared" si="99"/>
        <v/>
      </c>
      <c r="Y87" s="9" t="str">
        <f t="shared" si="94"/>
        <v>B</v>
      </c>
      <c r="Z87" s="4" t="str">
        <f t="shared" si="90"/>
        <v>C</v>
      </c>
      <c r="AA87" s="4" t="str">
        <f t="shared" si="91"/>
        <v>B</v>
      </c>
      <c r="AB87" s="4" t="str">
        <f t="shared" si="88"/>
        <v/>
      </c>
      <c r="AC87" s="4" t="str">
        <f t="shared" si="92"/>
        <v/>
      </c>
      <c r="AD87" s="4" t="str">
        <f t="shared" si="93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5"/>
        <v/>
      </c>
      <c r="C88" s="101" t="str">
        <f t="shared" si="85"/>
        <v/>
      </c>
      <c r="D88" s="96" t="str">
        <f t="shared" si="119"/>
        <v/>
      </c>
      <c r="E88" s="97" t="str">
        <f t="shared" si="120"/>
        <v/>
      </c>
      <c r="F88" s="8" t="str">
        <f t="shared" si="96"/>
        <v/>
      </c>
      <c r="H88" s="104" t="str">
        <f t="shared" si="86"/>
        <v/>
      </c>
      <c r="I88" s="96" t="str">
        <f t="shared" si="121"/>
        <v/>
      </c>
      <c r="J88" s="97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6" t="str">
        <f t="shared" si="124"/>
        <v/>
      </c>
      <c r="Q88" s="97" t="str">
        <f t="shared" si="125"/>
        <v/>
      </c>
      <c r="R88" s="4" t="str">
        <f t="shared" si="126"/>
        <v/>
      </c>
      <c r="S88" s="4" t="str">
        <f t="shared" si="97"/>
        <v/>
      </c>
      <c r="T88" s="130" t="str">
        <f t="shared" si="127"/>
        <v/>
      </c>
      <c r="U88" s="4" t="str">
        <f>IF(M88="","",IF(B88="NB",U87,IF(T88="",SUM($T$5:$T88)+S88,SUM($T$5:$T88))))</f>
        <v/>
      </c>
      <c r="V88" s="108" t="str">
        <f t="shared" si="84"/>
        <v/>
      </c>
      <c r="W88" s="82" t="e">
        <f t="shared" si="98"/>
        <v>#VALUE!</v>
      </c>
      <c r="X88" s="84" t="str">
        <f t="shared" si="99"/>
        <v/>
      </c>
      <c r="Y88" s="9" t="str">
        <f t="shared" si="94"/>
        <v>B</v>
      </c>
      <c r="Z88" s="4" t="str">
        <f t="shared" si="90"/>
        <v>C</v>
      </c>
      <c r="AA88" s="4" t="str">
        <f t="shared" si="91"/>
        <v>B</v>
      </c>
      <c r="AB88" s="4" t="str">
        <f t="shared" si="88"/>
        <v/>
      </c>
      <c r="AC88" s="4" t="str">
        <f t="shared" si="92"/>
        <v/>
      </c>
      <c r="AD88" s="4" t="str">
        <f t="shared" si="93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95"/>
        <v/>
      </c>
      <c r="C89" s="102" t="str">
        <f t="shared" si="85"/>
        <v/>
      </c>
      <c r="D89" s="98" t="str">
        <f t="shared" si="119"/>
        <v/>
      </c>
      <c r="E89" s="99" t="str">
        <f t="shared" si="120"/>
        <v/>
      </c>
      <c r="F89" s="10" t="str">
        <f t="shared" si="96"/>
        <v/>
      </c>
      <c r="H89" s="105" t="str">
        <f t="shared" si="86"/>
        <v/>
      </c>
      <c r="I89" s="98" t="str">
        <f t="shared" si="121"/>
        <v/>
      </c>
      <c r="J89" s="99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5" t="str">
        <f t="shared" si="87"/>
        <v/>
      </c>
      <c r="P89" s="98" t="str">
        <f t="shared" si="124"/>
        <v/>
      </c>
      <c r="Q89" s="99" t="str">
        <f t="shared" si="125"/>
        <v/>
      </c>
      <c r="R89" s="5" t="str">
        <f t="shared" si="126"/>
        <v/>
      </c>
      <c r="S89" s="5" t="str">
        <f t="shared" si="97"/>
        <v/>
      </c>
      <c r="T89" s="131" t="str">
        <f t="shared" si="127"/>
        <v/>
      </c>
      <c r="U89" s="5" t="str">
        <f>IF(M89="","",IF(B89="NB",U88,IF(T89="",SUM($T$5:$T89)+S89,SUM($T$5:$T89))))</f>
        <v/>
      </c>
      <c r="V89" s="109" t="str">
        <f t="shared" si="84"/>
        <v/>
      </c>
      <c r="W89" s="82" t="e">
        <f t="shared" si="98"/>
        <v>#VALUE!</v>
      </c>
      <c r="X89" s="84" t="str">
        <f t="shared" si="99"/>
        <v/>
      </c>
      <c r="Y89" s="9" t="str">
        <f t="shared" si="94"/>
        <v>B</v>
      </c>
      <c r="Z89" s="4" t="str">
        <f t="shared" si="90"/>
        <v>C</v>
      </c>
      <c r="AA89" s="4" t="str">
        <f t="shared" si="91"/>
        <v>B</v>
      </c>
      <c r="AB89" s="4" t="str">
        <f t="shared" si="88"/>
        <v/>
      </c>
      <c r="AC89" s="4" t="str">
        <f t="shared" si="92"/>
        <v/>
      </c>
      <c r="AD89" s="4" t="str">
        <f t="shared" si="93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5"/>
        <v/>
      </c>
      <c r="C90" s="100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3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5" t="str">
        <f t="shared" si="126"/>
        <v/>
      </c>
      <c r="S90" s="95" t="str">
        <f t="shared" si="97"/>
        <v/>
      </c>
      <c r="T90" s="106" t="str">
        <f t="shared" si="127"/>
        <v/>
      </c>
      <c r="U90" s="95" t="str">
        <f>IF(M90="","",IF(B90="NB",U89,IF(T90="",SUM($T$5:$T90)+S90,SUM($T$5:$T90))))</f>
        <v/>
      </c>
      <c r="V90" s="107" t="str">
        <f t="shared" si="84"/>
        <v/>
      </c>
      <c r="W90" s="82" t="e">
        <f t="shared" si="98"/>
        <v>#VALUE!</v>
      </c>
      <c r="X90" s="84" t="str">
        <f t="shared" si="99"/>
        <v/>
      </c>
      <c r="Y90" s="9" t="str">
        <f t="shared" si="94"/>
        <v>B</v>
      </c>
      <c r="Z90" s="4" t="str">
        <f t="shared" si="90"/>
        <v>C</v>
      </c>
      <c r="AA90" s="4" t="str">
        <f t="shared" si="91"/>
        <v>B</v>
      </c>
      <c r="AB90" s="4" t="str">
        <f t="shared" si="88"/>
        <v/>
      </c>
      <c r="AC90" s="4" t="str">
        <f t="shared" si="92"/>
        <v/>
      </c>
      <c r="AD90" s="4" t="str">
        <f t="shared" si="93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5"/>
        <v/>
      </c>
      <c r="C91" s="101" t="str">
        <f t="shared" si="85"/>
        <v/>
      </c>
      <c r="D91" s="96" t="str">
        <f t="shared" si="119"/>
        <v/>
      </c>
      <c r="E91" s="97" t="str">
        <f t="shared" si="120"/>
        <v/>
      </c>
      <c r="F91" s="8" t="str">
        <f t="shared" si="96"/>
        <v/>
      </c>
      <c r="H91" s="104" t="str">
        <f t="shared" si="86"/>
        <v/>
      </c>
      <c r="I91" s="96" t="str">
        <f t="shared" si="121"/>
        <v/>
      </c>
      <c r="J91" s="97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6" t="str">
        <f t="shared" si="124"/>
        <v/>
      </c>
      <c r="Q91" s="97" t="str">
        <f t="shared" si="125"/>
        <v/>
      </c>
      <c r="R91" s="4" t="str">
        <f t="shared" si="126"/>
        <v/>
      </c>
      <c r="S91" s="4" t="str">
        <f t="shared" si="97"/>
        <v/>
      </c>
      <c r="T91" s="130" t="str">
        <f t="shared" si="127"/>
        <v/>
      </c>
      <c r="U91" s="4" t="str">
        <f>IF(M91="","",IF(B91="NB",U90,IF(T91="",SUM($T$5:$T91)+S91,SUM($T$5:$T91))))</f>
        <v/>
      </c>
      <c r="V91" s="108" t="str">
        <f t="shared" si="84"/>
        <v/>
      </c>
      <c r="W91" s="82" t="e">
        <f t="shared" si="98"/>
        <v>#VALUE!</v>
      </c>
      <c r="X91" s="84" t="str">
        <f t="shared" si="99"/>
        <v/>
      </c>
      <c r="Y91" s="9" t="str">
        <f t="shared" si="94"/>
        <v>B</v>
      </c>
      <c r="Z91" s="4" t="str">
        <f t="shared" si="90"/>
        <v>C</v>
      </c>
      <c r="AA91" s="4" t="str">
        <f t="shared" si="91"/>
        <v>B</v>
      </c>
      <c r="AB91" s="4" t="str">
        <f t="shared" si="88"/>
        <v/>
      </c>
      <c r="AC91" s="4" t="str">
        <f t="shared" si="92"/>
        <v/>
      </c>
      <c r="AD91" s="4" t="str">
        <f t="shared" si="93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5"/>
        <v/>
      </c>
      <c r="C92" s="101" t="str">
        <f t="shared" si="85"/>
        <v/>
      </c>
      <c r="D92" s="96" t="str">
        <f t="shared" si="119"/>
        <v/>
      </c>
      <c r="E92" s="97" t="str">
        <f t="shared" si="120"/>
        <v/>
      </c>
      <c r="F92" s="8" t="str">
        <f t="shared" si="96"/>
        <v/>
      </c>
      <c r="H92" s="104" t="str">
        <f t="shared" si="86"/>
        <v/>
      </c>
      <c r="I92" s="96" t="str">
        <f t="shared" si="121"/>
        <v/>
      </c>
      <c r="J92" s="97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6" t="str">
        <f t="shared" si="124"/>
        <v/>
      </c>
      <c r="Q92" s="97" t="str">
        <f t="shared" si="125"/>
        <v/>
      </c>
      <c r="R92" s="4" t="str">
        <f t="shared" si="126"/>
        <v/>
      </c>
      <c r="S92" s="4" t="str">
        <f t="shared" si="97"/>
        <v/>
      </c>
      <c r="T92" s="130" t="str">
        <f t="shared" si="127"/>
        <v/>
      </c>
      <c r="U92" s="4" t="str">
        <f>IF(M92="","",IF(B92="NB",U91,IF(T92="",SUM($T$5:$T92)+S92,SUM($T$5:$T92))))</f>
        <v/>
      </c>
      <c r="V92" s="108" t="str">
        <f t="shared" si="84"/>
        <v/>
      </c>
      <c r="W92" s="82" t="e">
        <f t="shared" si="98"/>
        <v>#VALUE!</v>
      </c>
      <c r="X92" s="84" t="str">
        <f t="shared" si="99"/>
        <v/>
      </c>
      <c r="Y92" s="9" t="str">
        <f t="shared" si="94"/>
        <v>B</v>
      </c>
      <c r="Z92" s="4" t="str">
        <f t="shared" si="90"/>
        <v>C</v>
      </c>
      <c r="AA92" s="4" t="str">
        <f t="shared" si="91"/>
        <v>B</v>
      </c>
      <c r="AB92" s="4" t="str">
        <f t="shared" si="88"/>
        <v/>
      </c>
      <c r="AC92" s="4" t="str">
        <f t="shared" si="92"/>
        <v/>
      </c>
      <c r="AD92" s="4" t="str">
        <f t="shared" si="93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5"/>
        <v/>
      </c>
      <c r="C93" s="101" t="str">
        <f t="shared" si="85"/>
        <v/>
      </c>
      <c r="D93" s="96" t="str">
        <f t="shared" si="119"/>
        <v/>
      </c>
      <c r="E93" s="97" t="str">
        <f t="shared" si="120"/>
        <v/>
      </c>
      <c r="F93" s="8" t="str">
        <f t="shared" si="96"/>
        <v/>
      </c>
      <c r="H93" s="104" t="str">
        <f t="shared" si="86"/>
        <v/>
      </c>
      <c r="I93" s="96" t="str">
        <f t="shared" si="121"/>
        <v/>
      </c>
      <c r="J93" s="97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6" t="str">
        <f t="shared" si="124"/>
        <v/>
      </c>
      <c r="Q93" s="97" t="str">
        <f t="shared" si="125"/>
        <v/>
      </c>
      <c r="R93" s="4" t="str">
        <f t="shared" si="126"/>
        <v/>
      </c>
      <c r="S93" s="4" t="str">
        <f t="shared" si="97"/>
        <v/>
      </c>
      <c r="T93" s="130" t="str">
        <f t="shared" si="127"/>
        <v/>
      </c>
      <c r="U93" s="4" t="str">
        <f>IF(M93="","",IF(B93="NB",U92,IF(T93="",SUM($T$5:$T93)+S93,SUM($T$5:$T93))))</f>
        <v/>
      </c>
      <c r="V93" s="108" t="str">
        <f t="shared" si="84"/>
        <v/>
      </c>
      <c r="W93" s="82" t="e">
        <f t="shared" si="98"/>
        <v>#VALUE!</v>
      </c>
      <c r="X93" s="84" t="str">
        <f t="shared" si="99"/>
        <v/>
      </c>
      <c r="Y93" s="9" t="str">
        <f t="shared" si="94"/>
        <v>B</v>
      </c>
      <c r="Z93" s="4" t="str">
        <f t="shared" si="90"/>
        <v>C</v>
      </c>
      <c r="AA93" s="4" t="str">
        <f t="shared" si="91"/>
        <v>B</v>
      </c>
      <c r="AB93" s="4" t="str">
        <f t="shared" si="88"/>
        <v/>
      </c>
      <c r="AC93" s="4" t="str">
        <f t="shared" si="92"/>
        <v/>
      </c>
      <c r="AD93" s="4" t="str">
        <f t="shared" si="93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95"/>
        <v/>
      </c>
      <c r="C94" s="102" t="str">
        <f t="shared" si="85"/>
        <v/>
      </c>
      <c r="D94" s="98" t="str">
        <f t="shared" si="119"/>
        <v/>
      </c>
      <c r="E94" s="99" t="str">
        <f t="shared" si="120"/>
        <v/>
      </c>
      <c r="F94" s="10" t="str">
        <f t="shared" si="96"/>
        <v/>
      </c>
      <c r="H94" s="105" t="str">
        <f t="shared" si="86"/>
        <v/>
      </c>
      <c r="I94" s="98" t="str">
        <f t="shared" si="121"/>
        <v/>
      </c>
      <c r="J94" s="99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5" t="str">
        <f t="shared" si="87"/>
        <v/>
      </c>
      <c r="P94" s="98" t="str">
        <f t="shared" si="124"/>
        <v/>
      </c>
      <c r="Q94" s="99" t="str">
        <f t="shared" si="125"/>
        <v/>
      </c>
      <c r="R94" s="5" t="str">
        <f t="shared" si="126"/>
        <v/>
      </c>
      <c r="S94" s="5" t="str">
        <f t="shared" si="97"/>
        <v/>
      </c>
      <c r="T94" s="131" t="str">
        <f t="shared" si="127"/>
        <v/>
      </c>
      <c r="U94" s="5" t="str">
        <f>IF(M94="","",IF(B94="NB",U93,IF(T94="",SUM($T$5:$T94)+S94,SUM($T$5:$T94))))</f>
        <v/>
      </c>
      <c r="V94" s="109" t="str">
        <f t="shared" si="84"/>
        <v/>
      </c>
      <c r="W94" s="82" t="e">
        <f t="shared" si="98"/>
        <v>#VALUE!</v>
      </c>
      <c r="X94" s="84" t="str">
        <f t="shared" si="99"/>
        <v/>
      </c>
      <c r="Y94" s="9" t="str">
        <f t="shared" si="94"/>
        <v>B</v>
      </c>
      <c r="Z94" s="4" t="str">
        <f t="shared" si="90"/>
        <v>C</v>
      </c>
      <c r="AA94" s="4" t="str">
        <f t="shared" si="91"/>
        <v>B</v>
      </c>
      <c r="AB94" s="4" t="str">
        <f t="shared" si="88"/>
        <v/>
      </c>
      <c r="AC94" s="4" t="str">
        <f t="shared" si="92"/>
        <v/>
      </c>
      <c r="AD94" s="4" t="str">
        <f t="shared" si="93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5"/>
        <v/>
      </c>
      <c r="C95" s="100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3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5" t="str">
        <f t="shared" si="126"/>
        <v/>
      </c>
      <c r="S95" s="95" t="str">
        <f t="shared" si="97"/>
        <v/>
      </c>
      <c r="T95" s="106" t="str">
        <f t="shared" si="127"/>
        <v/>
      </c>
      <c r="U95" s="95" t="str">
        <f>IF(M95="","",IF(B95="NB",U94,IF(T95="",SUM($T$5:$T95)+S95,SUM($T$5:$T95))))</f>
        <v/>
      </c>
      <c r="V95" s="107" t="str">
        <f t="shared" si="84"/>
        <v/>
      </c>
      <c r="W95" s="82" t="e">
        <f t="shared" si="98"/>
        <v>#VALUE!</v>
      </c>
      <c r="X95" s="84" t="str">
        <f t="shared" si="99"/>
        <v/>
      </c>
      <c r="Y95" s="9" t="str">
        <f t="shared" si="94"/>
        <v>B</v>
      </c>
      <c r="Z95" s="4" t="str">
        <f t="shared" si="90"/>
        <v>C</v>
      </c>
      <c r="AA95" s="4" t="str">
        <f t="shared" si="91"/>
        <v>B</v>
      </c>
      <c r="AB95" s="4" t="str">
        <f t="shared" si="88"/>
        <v/>
      </c>
      <c r="AC95" s="4" t="str">
        <f t="shared" si="92"/>
        <v/>
      </c>
      <c r="AD95" s="4" t="str">
        <f t="shared" si="93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5"/>
        <v/>
      </c>
      <c r="C96" s="101" t="str">
        <f t="shared" si="85"/>
        <v/>
      </c>
      <c r="D96" s="96" t="str">
        <f t="shared" si="119"/>
        <v/>
      </c>
      <c r="E96" s="97" t="str">
        <f t="shared" si="120"/>
        <v/>
      </c>
      <c r="F96" s="8" t="str">
        <f t="shared" si="96"/>
        <v/>
      </c>
      <c r="H96" s="104" t="str">
        <f t="shared" si="86"/>
        <v/>
      </c>
      <c r="I96" s="96" t="str">
        <f t="shared" si="121"/>
        <v/>
      </c>
      <c r="J96" s="97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6" t="str">
        <f t="shared" si="124"/>
        <v/>
      </c>
      <c r="Q96" s="97" t="str">
        <f t="shared" si="125"/>
        <v/>
      </c>
      <c r="R96" s="4" t="str">
        <f t="shared" si="126"/>
        <v/>
      </c>
      <c r="S96" s="4" t="str">
        <f t="shared" si="97"/>
        <v/>
      </c>
      <c r="T96" s="130" t="str">
        <f t="shared" si="127"/>
        <v/>
      </c>
      <c r="U96" s="4" t="str">
        <f>IF(M96="","",IF(B96="NB",U95,IF(T96="",SUM($T$5:$T96)+S96,SUM($T$5:$T96))))</f>
        <v/>
      </c>
      <c r="V96" s="108" t="str">
        <f t="shared" si="84"/>
        <v/>
      </c>
      <c r="W96" s="82" t="e">
        <f t="shared" si="98"/>
        <v>#VALUE!</v>
      </c>
      <c r="X96" s="84" t="str">
        <f t="shared" si="99"/>
        <v/>
      </c>
      <c r="Y96" s="9" t="str">
        <f t="shared" si="94"/>
        <v>B</v>
      </c>
      <c r="Z96" s="4" t="str">
        <f t="shared" si="90"/>
        <v>C</v>
      </c>
      <c r="AA96" s="4" t="str">
        <f t="shared" si="91"/>
        <v>B</v>
      </c>
      <c r="AB96" s="4" t="str">
        <f t="shared" si="88"/>
        <v/>
      </c>
      <c r="AC96" s="4" t="str">
        <f t="shared" si="92"/>
        <v/>
      </c>
      <c r="AD96" s="4" t="str">
        <f t="shared" si="93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5"/>
        <v/>
      </c>
      <c r="C97" s="101" t="str">
        <f t="shared" si="85"/>
        <v/>
      </c>
      <c r="D97" s="96" t="str">
        <f t="shared" si="119"/>
        <v/>
      </c>
      <c r="E97" s="97" t="str">
        <f t="shared" si="120"/>
        <v/>
      </c>
      <c r="F97" s="8" t="str">
        <f t="shared" si="96"/>
        <v/>
      </c>
      <c r="H97" s="104" t="str">
        <f t="shared" si="86"/>
        <v/>
      </c>
      <c r="I97" s="96" t="str">
        <f t="shared" si="121"/>
        <v/>
      </c>
      <c r="J97" s="97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6" t="str">
        <f t="shared" si="124"/>
        <v/>
      </c>
      <c r="Q97" s="97" t="str">
        <f t="shared" si="125"/>
        <v/>
      </c>
      <c r="R97" s="4" t="str">
        <f t="shared" si="126"/>
        <v/>
      </c>
      <c r="S97" s="4" t="str">
        <f t="shared" si="97"/>
        <v/>
      </c>
      <c r="T97" s="130" t="str">
        <f t="shared" si="127"/>
        <v/>
      </c>
      <c r="U97" s="4" t="str">
        <f>IF(M97="","",IF(B97="NB",U96,IF(T97="",SUM($T$5:$T97)+S97,SUM($T$5:$T97))))</f>
        <v/>
      </c>
      <c r="V97" s="108" t="str">
        <f t="shared" si="84"/>
        <v/>
      </c>
      <c r="W97" s="82" t="e">
        <f t="shared" si="98"/>
        <v>#VALUE!</v>
      </c>
      <c r="X97" s="84" t="str">
        <f t="shared" si="99"/>
        <v/>
      </c>
      <c r="Y97" s="9" t="str">
        <f t="shared" si="94"/>
        <v>B</v>
      </c>
      <c r="Z97" s="4" t="str">
        <f t="shared" si="90"/>
        <v>C</v>
      </c>
      <c r="AA97" s="4" t="str">
        <f t="shared" si="91"/>
        <v>B</v>
      </c>
      <c r="AB97" s="4" t="str">
        <f t="shared" si="88"/>
        <v/>
      </c>
      <c r="AC97" s="4" t="str">
        <f t="shared" si="92"/>
        <v/>
      </c>
      <c r="AD97" s="4" t="str">
        <f t="shared" si="93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5"/>
        <v/>
      </c>
      <c r="C98" s="101" t="str">
        <f t="shared" si="85"/>
        <v/>
      </c>
      <c r="D98" s="96" t="str">
        <f t="shared" si="119"/>
        <v/>
      </c>
      <c r="E98" s="97" t="str">
        <f t="shared" si="120"/>
        <v/>
      </c>
      <c r="F98" s="8" t="str">
        <f t="shared" si="96"/>
        <v/>
      </c>
      <c r="H98" s="104" t="str">
        <f t="shared" si="86"/>
        <v/>
      </c>
      <c r="I98" s="96" t="str">
        <f t="shared" si="121"/>
        <v/>
      </c>
      <c r="J98" s="97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6" t="str">
        <f t="shared" si="124"/>
        <v/>
      </c>
      <c r="Q98" s="97" t="str">
        <f t="shared" si="125"/>
        <v/>
      </c>
      <c r="R98" s="4" t="str">
        <f t="shared" si="126"/>
        <v/>
      </c>
      <c r="S98" s="4" t="str">
        <f t="shared" si="97"/>
        <v/>
      </c>
      <c r="T98" s="130" t="str">
        <f t="shared" si="127"/>
        <v/>
      </c>
      <c r="U98" s="4" t="str">
        <f>IF(M98="","",IF(B98="NB",U97,IF(T98="",SUM($T$5:$T98)+S98,SUM($T$5:$T98))))</f>
        <v/>
      </c>
      <c r="V98" s="108" t="str">
        <f t="shared" si="84"/>
        <v/>
      </c>
      <c r="W98" s="82" t="e">
        <f t="shared" si="98"/>
        <v>#VALUE!</v>
      </c>
      <c r="X98" s="84" t="str">
        <f t="shared" si="99"/>
        <v/>
      </c>
      <c r="Y98" s="9" t="str">
        <f t="shared" si="94"/>
        <v>B</v>
      </c>
      <c r="Z98" s="4" t="str">
        <f t="shared" si="90"/>
        <v>C</v>
      </c>
      <c r="AA98" s="4" t="str">
        <f t="shared" si="91"/>
        <v>B</v>
      </c>
      <c r="AB98" s="4" t="str">
        <f t="shared" si="88"/>
        <v/>
      </c>
      <c r="AC98" s="4" t="str">
        <f t="shared" si="92"/>
        <v/>
      </c>
      <c r="AD98" s="4" t="str">
        <f t="shared" si="93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95"/>
        <v/>
      </c>
      <c r="C99" s="102" t="str">
        <f t="shared" si="85"/>
        <v/>
      </c>
      <c r="D99" s="98" t="str">
        <f t="shared" si="119"/>
        <v/>
      </c>
      <c r="E99" s="99" t="str">
        <f t="shared" si="120"/>
        <v/>
      </c>
      <c r="F99" s="10" t="str">
        <f t="shared" si="96"/>
        <v/>
      </c>
      <c r="H99" s="105" t="str">
        <f t="shared" si="86"/>
        <v/>
      </c>
      <c r="I99" s="98" t="str">
        <f t="shared" si="121"/>
        <v/>
      </c>
      <c r="J99" s="99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5" t="str">
        <f t="shared" si="87"/>
        <v/>
      </c>
      <c r="P99" s="98" t="str">
        <f t="shared" si="124"/>
        <v/>
      </c>
      <c r="Q99" s="99" t="str">
        <f t="shared" si="125"/>
        <v/>
      </c>
      <c r="R99" s="5" t="str">
        <f t="shared" si="126"/>
        <v/>
      </c>
      <c r="S99" s="5" t="str">
        <f t="shared" si="97"/>
        <v/>
      </c>
      <c r="T99" s="131" t="str">
        <f t="shared" si="127"/>
        <v/>
      </c>
      <c r="U99" s="5" t="str">
        <f>IF(M99="","",IF(B99="NB",U98,IF(T99="",SUM($T$5:$T99)+S99,SUM($T$5:$T99))))</f>
        <v/>
      </c>
      <c r="V99" s="109" t="str">
        <f t="shared" si="84"/>
        <v/>
      </c>
      <c r="W99" s="82" t="e">
        <f t="shared" si="98"/>
        <v>#VALUE!</v>
      </c>
      <c r="X99" s="84" t="str">
        <f t="shared" si="99"/>
        <v/>
      </c>
      <c r="Y99" s="9" t="str">
        <f t="shared" si="94"/>
        <v>B</v>
      </c>
      <c r="Z99" s="4" t="str">
        <f t="shared" si="90"/>
        <v>C</v>
      </c>
      <c r="AA99" s="4" t="str">
        <f t="shared" si="91"/>
        <v>B</v>
      </c>
      <c r="AB99" s="4" t="str">
        <f t="shared" si="88"/>
        <v/>
      </c>
      <c r="AC99" s="4" t="str">
        <f t="shared" si="92"/>
        <v/>
      </c>
      <c r="AD99" s="4" t="str">
        <f t="shared" si="93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5"/>
        <v/>
      </c>
      <c r="C100" s="100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3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5" t="str">
        <f t="shared" si="126"/>
        <v/>
      </c>
      <c r="S100" s="95" t="str">
        <f t="shared" si="97"/>
        <v/>
      </c>
      <c r="T100" s="106" t="str">
        <f t="shared" si="127"/>
        <v/>
      </c>
      <c r="U100" s="95" t="str">
        <f>IF(M100="","",IF(B100="NB",U99,IF(T100="",SUM($T$5:$T100)+S100,SUM($T$5:$T100))))</f>
        <v/>
      </c>
      <c r="V100" s="107" t="str">
        <f t="shared" si="84"/>
        <v/>
      </c>
      <c r="W100" s="82" t="e">
        <f t="shared" si="98"/>
        <v>#VALUE!</v>
      </c>
      <c r="X100" s="84" t="str">
        <f t="shared" si="99"/>
        <v/>
      </c>
      <c r="Y100" s="9" t="str">
        <f t="shared" si="94"/>
        <v>B</v>
      </c>
      <c r="Z100" s="4" t="str">
        <f t="shared" si="90"/>
        <v>C</v>
      </c>
      <c r="AA100" s="4" t="str">
        <f t="shared" si="91"/>
        <v>B</v>
      </c>
      <c r="AB100" s="4" t="str">
        <f t="shared" si="88"/>
        <v/>
      </c>
      <c r="AC100" s="4" t="str">
        <f t="shared" si="92"/>
        <v/>
      </c>
      <c r="AD100" s="4" t="str">
        <f t="shared" si="93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5"/>
        <v/>
      </c>
      <c r="C101" s="101" t="str">
        <f t="shared" si="85"/>
        <v/>
      </c>
      <c r="D101" s="96" t="str">
        <f t="shared" si="119"/>
        <v/>
      </c>
      <c r="E101" s="97" t="str">
        <f t="shared" si="120"/>
        <v/>
      </c>
      <c r="F101" s="8" t="str">
        <f t="shared" si="96"/>
        <v/>
      </c>
      <c r="H101" s="104" t="str">
        <f t="shared" si="86"/>
        <v/>
      </c>
      <c r="I101" s="96" t="str">
        <f t="shared" si="121"/>
        <v/>
      </c>
      <c r="J101" s="97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6" t="str">
        <f t="shared" si="124"/>
        <v/>
      </c>
      <c r="Q101" s="97" t="str">
        <f t="shared" si="125"/>
        <v/>
      </c>
      <c r="R101" s="4" t="str">
        <f t="shared" si="126"/>
        <v/>
      </c>
      <c r="S101" s="4" t="str">
        <f t="shared" si="97"/>
        <v/>
      </c>
      <c r="T101" s="130" t="str">
        <f t="shared" si="127"/>
        <v/>
      </c>
      <c r="U101" s="4" t="str">
        <f>IF(M101="","",IF(B101="NB",U100,IF(T101="",SUM($T$5:$T101)+S101,SUM($T$5:$T101))))</f>
        <v/>
      </c>
      <c r="V101" s="108" t="str">
        <f t="shared" si="84"/>
        <v/>
      </c>
      <c r="W101" s="82" t="e">
        <f t="shared" si="98"/>
        <v>#VALUE!</v>
      </c>
      <c r="X101" s="84" t="str">
        <f t="shared" si="99"/>
        <v/>
      </c>
      <c r="Y101" s="9" t="str">
        <f t="shared" si="94"/>
        <v>B</v>
      </c>
      <c r="Z101" s="4" t="str">
        <f t="shared" si="90"/>
        <v>C</v>
      </c>
      <c r="AA101" s="4" t="str">
        <f t="shared" si="91"/>
        <v>B</v>
      </c>
      <c r="AB101" s="4" t="str">
        <f t="shared" si="88"/>
        <v/>
      </c>
      <c r="AC101" s="4" t="str">
        <f t="shared" si="92"/>
        <v/>
      </c>
      <c r="AD101" s="4" t="str">
        <f t="shared" si="93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5"/>
        <v/>
      </c>
      <c r="C102" s="101" t="str">
        <f t="shared" si="85"/>
        <v/>
      </c>
      <c r="D102" s="96" t="str">
        <f t="shared" si="119"/>
        <v/>
      </c>
      <c r="E102" s="97" t="str">
        <f t="shared" si="120"/>
        <v/>
      </c>
      <c r="F102" s="8" t="str">
        <f t="shared" si="96"/>
        <v/>
      </c>
      <c r="H102" s="104" t="str">
        <f t="shared" si="86"/>
        <v/>
      </c>
      <c r="I102" s="96" t="str">
        <f t="shared" si="121"/>
        <v/>
      </c>
      <c r="J102" s="97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6" t="str">
        <f t="shared" si="124"/>
        <v/>
      </c>
      <c r="Q102" s="97" t="str">
        <f t="shared" si="125"/>
        <v/>
      </c>
      <c r="R102" s="4" t="str">
        <f t="shared" si="126"/>
        <v/>
      </c>
      <c r="S102" s="4" t="str">
        <f t="shared" si="97"/>
        <v/>
      </c>
      <c r="T102" s="130" t="str">
        <f t="shared" si="127"/>
        <v/>
      </c>
      <c r="U102" s="4" t="str">
        <f>IF(M102="","",IF(B102="NB",U101,IF(T102="",SUM($T$5:$T102)+S102,SUM($T$5:$T102))))</f>
        <v/>
      </c>
      <c r="V102" s="108" t="str">
        <f t="shared" si="84"/>
        <v/>
      </c>
      <c r="W102" s="82" t="e">
        <f t="shared" si="98"/>
        <v>#VALUE!</v>
      </c>
      <c r="X102" s="84" t="str">
        <f t="shared" si="99"/>
        <v/>
      </c>
      <c r="Y102" s="9" t="str">
        <f t="shared" si="94"/>
        <v>B</v>
      </c>
      <c r="Z102" s="4" t="str">
        <f t="shared" si="90"/>
        <v>C</v>
      </c>
      <c r="AA102" s="4" t="str">
        <f t="shared" si="91"/>
        <v>B</v>
      </c>
      <c r="AB102" s="4" t="str">
        <f t="shared" si="88"/>
        <v/>
      </c>
      <c r="AC102" s="4" t="str">
        <f t="shared" si="92"/>
        <v/>
      </c>
      <c r="AD102" s="4" t="str">
        <f t="shared" si="93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5"/>
        <v/>
      </c>
      <c r="C103" s="101" t="str">
        <f t="shared" si="85"/>
        <v/>
      </c>
      <c r="D103" s="96" t="str">
        <f t="shared" si="119"/>
        <v/>
      </c>
      <c r="E103" s="97" t="str">
        <f t="shared" si="120"/>
        <v/>
      </c>
      <c r="F103" s="8" t="str">
        <f t="shared" si="96"/>
        <v/>
      </c>
      <c r="H103" s="104" t="str">
        <f t="shared" si="86"/>
        <v/>
      </c>
      <c r="I103" s="96" t="str">
        <f t="shared" si="121"/>
        <v/>
      </c>
      <c r="J103" s="97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6" t="str">
        <f t="shared" si="124"/>
        <v/>
      </c>
      <c r="Q103" s="97" t="str">
        <f t="shared" si="125"/>
        <v/>
      </c>
      <c r="R103" s="4" t="str">
        <f t="shared" si="126"/>
        <v/>
      </c>
      <c r="S103" s="4" t="str">
        <f t="shared" si="97"/>
        <v/>
      </c>
      <c r="T103" s="130" t="str">
        <f t="shared" si="127"/>
        <v/>
      </c>
      <c r="U103" s="4" t="str">
        <f>IF(M103="","",IF(B103="NB",U102,IF(T103="",SUM($T$5:$T103)+S103,SUM($T$5:$T103))))</f>
        <v/>
      </c>
      <c r="V103" s="108" t="str">
        <f t="shared" si="84"/>
        <v/>
      </c>
      <c r="W103" s="82" t="e">
        <f t="shared" si="98"/>
        <v>#VALUE!</v>
      </c>
      <c r="X103" s="84" t="str">
        <f t="shared" si="99"/>
        <v/>
      </c>
      <c r="Y103" s="9" t="str">
        <f t="shared" si="94"/>
        <v>B</v>
      </c>
      <c r="Z103" s="4" t="str">
        <f t="shared" si="90"/>
        <v>C</v>
      </c>
      <c r="AA103" s="4" t="str">
        <f t="shared" si="91"/>
        <v>B</v>
      </c>
      <c r="AB103" s="4" t="str">
        <f t="shared" si="88"/>
        <v/>
      </c>
      <c r="AC103" s="4" t="str">
        <f t="shared" si="92"/>
        <v/>
      </c>
      <c r="AD103" s="4" t="str">
        <f t="shared" si="93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95"/>
        <v/>
      </c>
      <c r="C104" s="102" t="str">
        <f t="shared" si="85"/>
        <v/>
      </c>
      <c r="D104" s="98" t="str">
        <f t="shared" si="119"/>
        <v/>
      </c>
      <c r="E104" s="99" t="str">
        <f t="shared" si="120"/>
        <v/>
      </c>
      <c r="F104" s="10" t="str">
        <f t="shared" si="96"/>
        <v/>
      </c>
      <c r="H104" s="105" t="str">
        <f t="shared" si="86"/>
        <v/>
      </c>
      <c r="I104" s="98" t="str">
        <f t="shared" si="121"/>
        <v/>
      </c>
      <c r="J104" s="99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5" t="str">
        <f t="shared" si="87"/>
        <v/>
      </c>
      <c r="P104" s="98" t="str">
        <f t="shared" si="124"/>
        <v/>
      </c>
      <c r="Q104" s="99" t="str">
        <f t="shared" si="125"/>
        <v/>
      </c>
      <c r="R104" s="5" t="str">
        <f t="shared" si="126"/>
        <v/>
      </c>
      <c r="S104" s="5" t="str">
        <f t="shared" si="97"/>
        <v/>
      </c>
      <c r="T104" s="131" t="str">
        <f t="shared" si="127"/>
        <v/>
      </c>
      <c r="U104" s="5" t="str">
        <f>IF(M104="","",IF(B104="NB",U103,IF(T104="",SUM($T$5:$T104)+S104,SUM($T$5:$T104))))</f>
        <v/>
      </c>
      <c r="V104" s="109" t="str">
        <f t="shared" si="84"/>
        <v/>
      </c>
      <c r="W104" s="82" t="e">
        <f t="shared" si="98"/>
        <v>#VALUE!</v>
      </c>
      <c r="X104" s="84" t="str">
        <f t="shared" si="99"/>
        <v/>
      </c>
      <c r="Y104" s="9" t="str">
        <f t="shared" si="94"/>
        <v>B</v>
      </c>
      <c r="Z104" s="4" t="str">
        <f t="shared" si="90"/>
        <v>C</v>
      </c>
      <c r="AA104" s="4" t="str">
        <f t="shared" si="91"/>
        <v>B</v>
      </c>
      <c r="AB104" s="4" t="str">
        <f t="shared" si="88"/>
        <v/>
      </c>
      <c r="AC104" s="4" t="str">
        <f t="shared" si="92"/>
        <v/>
      </c>
      <c r="AD104" s="4" t="str">
        <f t="shared" si="93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5"/>
        <v/>
      </c>
      <c r="C105" s="100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3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5" t="str">
        <f t="shared" si="126"/>
        <v/>
      </c>
      <c r="S105" s="95" t="str">
        <f t="shared" si="97"/>
        <v/>
      </c>
      <c r="T105" s="106" t="str">
        <f t="shared" si="127"/>
        <v/>
      </c>
      <c r="U105" s="95" t="str">
        <f>IF(M105="","",IF(B105="NB",U104,IF(T105="",SUM($T$5:$T105)+S105,SUM($T$5:$T105))))</f>
        <v/>
      </c>
      <c r="V105" s="107" t="str">
        <f t="shared" si="84"/>
        <v/>
      </c>
      <c r="W105" s="82" t="e">
        <f t="shared" si="98"/>
        <v>#VALUE!</v>
      </c>
      <c r="X105" s="84" t="str">
        <f t="shared" si="99"/>
        <v/>
      </c>
      <c r="Y105" s="9" t="str">
        <f t="shared" si="94"/>
        <v>B</v>
      </c>
      <c r="Z105" s="4" t="str">
        <f t="shared" si="90"/>
        <v>C</v>
      </c>
      <c r="AA105" s="4" t="str">
        <f t="shared" si="91"/>
        <v>B</v>
      </c>
      <c r="AB105" s="4" t="str">
        <f t="shared" si="88"/>
        <v/>
      </c>
      <c r="AC105" s="4" t="str">
        <f t="shared" si="92"/>
        <v/>
      </c>
      <c r="AD105" s="4" t="str">
        <f t="shared" si="93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5"/>
        <v/>
      </c>
      <c r="C106" s="101" t="str">
        <f t="shared" si="85"/>
        <v/>
      </c>
      <c r="D106" s="96" t="str">
        <f t="shared" si="119"/>
        <v/>
      </c>
      <c r="E106" s="97" t="str">
        <f t="shared" si="120"/>
        <v/>
      </c>
      <c r="F106" s="8" t="str">
        <f t="shared" si="96"/>
        <v/>
      </c>
      <c r="H106" s="104" t="str">
        <f t="shared" si="86"/>
        <v/>
      </c>
      <c r="I106" s="96" t="str">
        <f t="shared" si="121"/>
        <v/>
      </c>
      <c r="J106" s="97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6" t="str">
        <f t="shared" si="124"/>
        <v/>
      </c>
      <c r="Q106" s="97" t="str">
        <f t="shared" si="125"/>
        <v/>
      </c>
      <c r="R106" s="4" t="str">
        <f t="shared" si="126"/>
        <v/>
      </c>
      <c r="S106" s="4" t="str">
        <f t="shared" si="97"/>
        <v/>
      </c>
      <c r="T106" s="130" t="str">
        <f t="shared" si="127"/>
        <v/>
      </c>
      <c r="U106" s="4" t="str">
        <f>IF(M106="","",IF(B106="NB",U105,IF(T106="",SUM($T$5:$T106)+S106,SUM($T$5:$T106))))</f>
        <v/>
      </c>
      <c r="V106" s="108" t="str">
        <f t="shared" si="84"/>
        <v/>
      </c>
      <c r="W106" s="82" t="e">
        <f t="shared" si="98"/>
        <v>#VALUE!</v>
      </c>
      <c r="X106" s="84" t="str">
        <f t="shared" si="99"/>
        <v/>
      </c>
      <c r="Y106" s="9" t="str">
        <f t="shared" si="94"/>
        <v>B</v>
      </c>
      <c r="Z106" s="4" t="str">
        <f t="shared" si="90"/>
        <v>C</v>
      </c>
      <c r="AA106" s="4" t="str">
        <f t="shared" si="91"/>
        <v>B</v>
      </c>
      <c r="AB106" s="4" t="str">
        <f t="shared" si="88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40">IF(M105="","",IF(Y106="B",IF(M105="P",BH106,""),IF(BF106="B",BH106,"")))</f>
        <v/>
      </c>
      <c r="AF106" s="1" t="str">
        <f t="shared" ref="AF106:AF137" si="141">IF(M105="","",IF(Y106="B",IF(M105="B",BH106,""),IF(BF106="P",BH106,"")))</f>
        <v/>
      </c>
      <c r="AG106" s="1" t="str">
        <f t="shared" ref="AG106:AG137" si="142">IF(M105="","",IF(Z106="C",IF(M105="B",BJ106,""),IF(BF106="B",BJ106,"")))</f>
        <v/>
      </c>
      <c r="AH106" s="1" t="str">
        <f t="shared" ref="AH106:AH137" si="143">IF(M105="","",IF(Z106="C",IF(M105="P",BJ106,""),IF(BF106="P",BJ106,"")))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5"/>
        <v/>
      </c>
      <c r="C107" s="101" t="str">
        <f t="shared" si="85"/>
        <v/>
      </c>
      <c r="D107" s="96" t="str">
        <f t="shared" si="119"/>
        <v/>
      </c>
      <c r="E107" s="97" t="str">
        <f t="shared" si="120"/>
        <v/>
      </c>
      <c r="F107" s="8" t="str">
        <f t="shared" si="96"/>
        <v/>
      </c>
      <c r="H107" s="104" t="str">
        <f t="shared" si="86"/>
        <v/>
      </c>
      <c r="I107" s="96" t="str">
        <f t="shared" si="121"/>
        <v/>
      </c>
      <c r="J107" s="97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6" t="str">
        <f t="shared" si="124"/>
        <v/>
      </c>
      <c r="Q107" s="97" t="str">
        <f t="shared" si="125"/>
        <v/>
      </c>
      <c r="R107" s="4" t="str">
        <f t="shared" si="126"/>
        <v/>
      </c>
      <c r="S107" s="4" t="str">
        <f t="shared" si="97"/>
        <v/>
      </c>
      <c r="T107" s="130" t="str">
        <f t="shared" si="127"/>
        <v/>
      </c>
      <c r="U107" s="4" t="str">
        <f>IF(M107="","",IF(B107="NB",U106,IF(T107="",SUM($T$5:$T107)+S107,SUM($T$5:$T107))))</f>
        <v/>
      </c>
      <c r="V107" s="108" t="str">
        <f t="shared" si="84"/>
        <v/>
      </c>
      <c r="W107" s="82" t="e">
        <f t="shared" si="98"/>
        <v>#VALUE!</v>
      </c>
      <c r="X107" s="84" t="str">
        <f t="shared" si="99"/>
        <v/>
      </c>
      <c r="Y107" s="9" t="str">
        <f t="shared" si="94"/>
        <v>B</v>
      </c>
      <c r="Z107" s="4" t="str">
        <f t="shared" si="90"/>
        <v>C</v>
      </c>
      <c r="AA107" s="4" t="str">
        <f t="shared" si="91"/>
        <v>B</v>
      </c>
      <c r="AB107" s="4" t="str">
        <f t="shared" si="88"/>
        <v/>
      </c>
      <c r="AC107" s="4" t="str">
        <f t="shared" si="92"/>
        <v/>
      </c>
      <c r="AD107" s="4" t="str">
        <f t="shared" si="93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5"/>
        <v/>
      </c>
      <c r="C108" s="101" t="str">
        <f t="shared" si="85"/>
        <v/>
      </c>
      <c r="D108" s="96" t="str">
        <f t="shared" si="119"/>
        <v/>
      </c>
      <c r="E108" s="97" t="str">
        <f t="shared" si="120"/>
        <v/>
      </c>
      <c r="F108" s="8" t="str">
        <f t="shared" si="96"/>
        <v/>
      </c>
      <c r="H108" s="104" t="str">
        <f t="shared" si="86"/>
        <v/>
      </c>
      <c r="I108" s="96" t="str">
        <f t="shared" si="121"/>
        <v/>
      </c>
      <c r="J108" s="97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6" t="str">
        <f t="shared" si="124"/>
        <v/>
      </c>
      <c r="Q108" s="97" t="str">
        <f t="shared" si="125"/>
        <v/>
      </c>
      <c r="R108" s="4" t="str">
        <f t="shared" si="126"/>
        <v/>
      </c>
      <c r="S108" s="4" t="str">
        <f t="shared" si="97"/>
        <v/>
      </c>
      <c r="T108" s="130" t="str">
        <f t="shared" si="127"/>
        <v/>
      </c>
      <c r="U108" s="4" t="str">
        <f>IF(M108="","",IF(B108="NB",U107,IF(T108="",SUM($T$5:$T108)+S108,SUM($T$5:$T108))))</f>
        <v/>
      </c>
      <c r="V108" s="108" t="str">
        <f t="shared" si="84"/>
        <v/>
      </c>
      <c r="W108" s="82" t="e">
        <f t="shared" si="98"/>
        <v>#VALUE!</v>
      </c>
      <c r="X108" s="84" t="str">
        <f t="shared" si="99"/>
        <v/>
      </c>
      <c r="Y108" s="9" t="str">
        <f t="shared" si="94"/>
        <v>B</v>
      </c>
      <c r="Z108" s="4" t="str">
        <f t="shared" si="90"/>
        <v>C</v>
      </c>
      <c r="AA108" s="4" t="str">
        <f t="shared" si="91"/>
        <v>B</v>
      </c>
      <c r="AB108" s="4" t="str">
        <f t="shared" si="88"/>
        <v/>
      </c>
      <c r="AC108" s="4" t="str">
        <f t="shared" si="92"/>
        <v/>
      </c>
      <c r="AD108" s="4" t="str">
        <f t="shared" si="93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95"/>
        <v/>
      </c>
      <c r="C109" s="102" t="str">
        <f t="shared" si="85"/>
        <v/>
      </c>
      <c r="D109" s="98" t="str">
        <f t="shared" si="119"/>
        <v/>
      </c>
      <c r="E109" s="99" t="str">
        <f t="shared" si="120"/>
        <v/>
      </c>
      <c r="F109" s="10" t="str">
        <f t="shared" si="96"/>
        <v/>
      </c>
      <c r="H109" s="105" t="str">
        <f t="shared" si="86"/>
        <v/>
      </c>
      <c r="I109" s="98" t="str">
        <f t="shared" si="121"/>
        <v/>
      </c>
      <c r="J109" s="99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5" t="str">
        <f t="shared" si="87"/>
        <v/>
      </c>
      <c r="P109" s="98" t="str">
        <f t="shared" si="124"/>
        <v/>
      </c>
      <c r="Q109" s="99" t="str">
        <f t="shared" si="125"/>
        <v/>
      </c>
      <c r="R109" s="5" t="str">
        <f t="shared" si="126"/>
        <v/>
      </c>
      <c r="S109" s="5" t="str">
        <f t="shared" si="97"/>
        <v/>
      </c>
      <c r="T109" s="131" t="str">
        <f t="shared" si="127"/>
        <v/>
      </c>
      <c r="U109" s="5" t="str">
        <f>IF(M109="","",IF(B109="NB",U108,IF(T109="",SUM($T$5:$T109)+S109,SUM($T$5:$T109))))</f>
        <v/>
      </c>
      <c r="V109" s="109" t="str">
        <f t="shared" si="84"/>
        <v/>
      </c>
      <c r="W109" s="82" t="e">
        <f t="shared" si="98"/>
        <v>#VALUE!</v>
      </c>
      <c r="X109" s="84" t="str">
        <f t="shared" si="99"/>
        <v/>
      </c>
      <c r="Y109" s="9" t="str">
        <f t="shared" si="94"/>
        <v>B</v>
      </c>
      <c r="Z109" s="4" t="str">
        <f t="shared" si="90"/>
        <v>C</v>
      </c>
      <c r="AA109" s="4" t="str">
        <f t="shared" si="91"/>
        <v>B</v>
      </c>
      <c r="AB109" s="4" t="str">
        <f t="shared" si="88"/>
        <v/>
      </c>
      <c r="AC109" s="4" t="str">
        <f t="shared" si="92"/>
        <v/>
      </c>
      <c r="AD109" s="4" t="str">
        <f t="shared" si="93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88"/>
        <v/>
      </c>
      <c r="AC110" s="4" t="str">
        <f t="shared" si="92"/>
        <v/>
      </c>
      <c r="AD110" s="4" t="str">
        <f t="shared" si="93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8"/>
        <v/>
      </c>
      <c r="AC111" s="4" t="str">
        <f t="shared" si="92"/>
        <v/>
      </c>
      <c r="AD111" s="4" t="str">
        <f t="shared" si="93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88"/>
        <v/>
      </c>
      <c r="AC112" s="4" t="str">
        <f t="shared" si="92"/>
        <v/>
      </c>
      <c r="AD112" s="4" t="str">
        <f t="shared" si="93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88"/>
        <v/>
      </c>
      <c r="AC113" s="4" t="str">
        <f t="shared" si="92"/>
        <v/>
      </c>
      <c r="AD113" s="4" t="str">
        <f t="shared" si="93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-8</v>
      </c>
      <c r="P114" s="186"/>
      <c r="Q114" s="186"/>
      <c r="R114" s="186"/>
      <c r="S114" s="186"/>
      <c r="T114" s="186"/>
      <c r="U114" s="186"/>
      <c r="V114" s="190"/>
      <c r="AB114" s="4" t="str">
        <f t="shared" si="88"/>
        <v/>
      </c>
      <c r="AC114" s="4" t="str">
        <f t="shared" si="92"/>
        <v/>
      </c>
      <c r="AD114" s="4" t="str">
        <f t="shared" si="93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10</v>
      </c>
      <c r="P115" s="186"/>
      <c r="Q115" s="186"/>
      <c r="R115" s="186"/>
      <c r="S115" s="186"/>
      <c r="T115" s="186"/>
      <c r="U115" s="186"/>
      <c r="V115" s="190"/>
      <c r="AB115" s="4" t="str">
        <f t="shared" si="88"/>
        <v/>
      </c>
      <c r="AC115" s="4" t="str">
        <f t="shared" si="92"/>
        <v/>
      </c>
      <c r="AD115" s="4" t="str">
        <f t="shared" si="93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13</v>
      </c>
      <c r="P116" s="186"/>
      <c r="Q116" s="186"/>
      <c r="R116" s="186"/>
      <c r="S116" s="186"/>
      <c r="T116" s="186"/>
      <c r="U116" s="186"/>
      <c r="V116" s="190"/>
      <c r="AB116" s="4" t="str">
        <f t="shared" si="88"/>
        <v/>
      </c>
      <c r="AC116" s="4" t="str">
        <f t="shared" si="92"/>
        <v/>
      </c>
      <c r="AD116" s="4" t="str">
        <f t="shared" si="93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0">IF(M137="","",IF(Y138="B",IF(M137="P",BH138,""),IF(BF138="B",BH138,"")))</f>
        <v/>
      </c>
      <c r="AF138" s="1" t="str">
        <f t="shared" ref="AF138:AF169" si="151">IF(M137="","",IF(Y138="B",IF(M137="B",BH138,""),IF(BF138="P",BH138,"")))</f>
        <v/>
      </c>
      <c r="AG138" s="1" t="str">
        <f t="shared" ref="AG138:AG169" si="152">IF(M137="","",IF(Z138="C",IF(M137="B",BJ138,""),IF(BF138="B",BJ138,"")))</f>
        <v/>
      </c>
      <c r="AH138" s="1" t="str">
        <f t="shared" ref="AH138:AH169" si="153">IF(M137="","",IF(Z138="C",IF(M137="P",BJ138,""),IF(BF138="P",BJ138,"")))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4">IF(M169="","",IF(Y170="B",IF(M169="P",BH170,""),IF(BF170="B",BH170,"")))</f>
        <v/>
      </c>
      <c r="AF170" s="1" t="str">
        <f t="shared" ref="AF170:AF201" si="165">IF(M169="","",IF(Y170="B",IF(M169="B",BH170,""),IF(BF170="P",BH170,"")))</f>
        <v/>
      </c>
      <c r="AG170" s="1" t="str">
        <f t="shared" ref="AG170:AG195" si="166">IF(M169="","",IF(Z170="C",IF(M169="B",BJ170,""),IF(BF170="B",BJ170,"")))</f>
        <v/>
      </c>
      <c r="AH170" s="1" t="str">
        <f t="shared" ref="AH170:AH195" si="167">IF(M169="","",IF(Z170="C",IF(M169="P",BJ170,""),IF(BF170="P",BJ170,"")))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3">IF(M201="","",IF(Y202="B",IF(M201="P",BH202,""),IF(BF202="B",BH202,"")))</f>
        <v/>
      </c>
      <c r="AF202" s="1" t="str">
        <f t="shared" ref="AF202:AF209" si="174">IF(M201="","",IF(Y202="B",IF(M201="B",BH202,""),IF(BF202="P",BH202,"")))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s2M/JcQIO27oHaIX8RClwzmw6OHHBFZSTU/QcaW6OBz391vHf/gTGaqI4syvKseLEMRYUHplr5Mx87cFOWbT8g==" saltValue="KJxvyoc5sGBO63zHVL3kDg==" spinCount="100000" sheet="1"/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33" priority="3" operator="equal">
      <formula>"B"</formula>
    </cfRule>
    <cfRule type="cellIs" dxfId="32" priority="4" operator="equal">
      <formula>"P"</formula>
    </cfRule>
  </conditionalFormatting>
  <conditionalFormatting sqref="M5:M109">
    <cfRule type="cellIs" dxfId="31" priority="5" operator="equal">
      <formula>"P"</formula>
    </cfRule>
  </conditionalFormatting>
  <conditionalFormatting sqref="T5:T109 V5:V109">
    <cfRule type="cellIs" dxfId="3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27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62" t="str">
        <f>'Hedging Dashboard'!BN3</f>
        <v>Hedge 6 | (D3BF3)2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69" t="s">
        <v>340</v>
      </c>
      <c r="BH3" s="172" t="s">
        <v>4</v>
      </c>
      <c r="BI3" s="173"/>
      <c r="BJ3" s="172" t="s">
        <v>5</v>
      </c>
      <c r="BK3" s="173"/>
      <c r="BL3" s="172" t="s">
        <v>322</v>
      </c>
      <c r="BM3" s="173"/>
      <c r="BN3" s="7" t="s">
        <v>4</v>
      </c>
      <c r="BO3" s="7" t="s">
        <v>5</v>
      </c>
      <c r="BP3" s="7" t="s">
        <v>322</v>
      </c>
      <c r="BQ3" s="171" t="s">
        <v>31</v>
      </c>
      <c r="BR3" s="171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LLL</v>
      </c>
      <c r="BY3" s="1">
        <f>General!G1</f>
        <v>-6</v>
      </c>
    </row>
    <row r="4" spans="1:77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-7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170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WLL</v>
      </c>
      <c r="BY4" s="1">
        <f>General!G2</f>
        <v>-3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>
        <f>IF('Hedging Dashboard'!AH5="P",1,"")</f>
        <v>1</v>
      </c>
      <c r="BA5" s="1" t="str">
        <f>IF('Hedging Dashboard'!AH5="B",1,"")</f>
        <v/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LWL</v>
      </c>
      <c r="BY5" s="1">
        <f>General!G3</f>
        <v>-1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WWL</v>
      </c>
      <c r="BY6" s="1">
        <f>General!G4</f>
        <v>-1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WWW</v>
      </c>
      <c r="BY7" s="1">
        <f>General!G5</f>
        <v>6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LLLW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LWW</v>
      </c>
      <c r="BY8" s="1">
        <f>General!G6</f>
        <v>3</v>
      </c>
    </row>
    <row r="9" spans="1:77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WLW</v>
      </c>
      <c r="BY9" s="1">
        <f>General!G7</f>
        <v>1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0" t="str">
        <f>IF(M9="","",C5)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3"/>
      <c r="M10" s="16" t="str">
        <f>IF('Hedging Dashboard'!AH10="","",'Hedging Dashboard'!AH10)</f>
        <v>P</v>
      </c>
      <c r="O10" s="12" t="str">
        <f>IF(M9="","",O5)</f>
        <v>F3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41" si="13">IF(M10="","",IF(X10="",IF(AO10="S",0,S9),IF(X10="W",IF(AO10="S",0,S9)+INT(REPLACE(B10,1,1,"")),IF(AO10="S",0,S9)-INT(REPLACE(B10,1,1,"")))))</f>
        <v>-1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-1</v>
      </c>
      <c r="V10" s="107" t="str">
        <f t="shared" si="0"/>
        <v/>
      </c>
      <c r="W10" s="82">
        <f t="shared" ref="W10:W41" si="14">IF(M10="","",IF(K10="W",0+BO10,0-BO10)+IF(F10="W",0+BN10,0-BN10))+IF(R10="W",0+BP10,0-BP10)</f>
        <v>-1</v>
      </c>
      <c r="X10" s="84" t="str">
        <f t="shared" ref="X10:X73" si="15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/>
      </c>
      <c r="AF10" s="1" t="str">
        <f t="shared" ref="AF10:AF41" si="17">IF(M9="","",IF(Y10="B",IF(M9="B",BI10,""),IF(BG10="B",BI10,"")))</f>
        <v>B</v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IF(X10="",0,IFERROR(VLOOKUP(X5&amp;X6&amp;X7&amp;X8&amp;X9&amp;X10,BX:BY,2,FALSE),0))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IF(M9="","",IF(AA10="D3",IF(BG10="P",BM10,""),IF(BG10="B",BM10,"")))</f>
        <v>B</v>
      </c>
      <c r="AY10" s="1" t="str">
        <f t="shared" ref="AY10:AY41" si="31">IF(M9="","",IF(AA10="D3",IF(BG10="B",BM10,""),IF(BG10="P",BM10,"")))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>IF(COUNTBLANK(AZ7:AZ9)&gt;1,"B","P")</f>
        <v>B</v>
      </c>
      <c r="BH10" s="1" t="str">
        <f t="shared" ref="BH10:BH41" si="33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4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5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NB</v>
      </c>
      <c r="C11" s="101" t="str">
        <f t="shared" si="1"/>
        <v/>
      </c>
      <c r="D11" s="96" t="str">
        <f t="shared" ref="D11:D74" si="36">AE11</f>
        <v>F2</v>
      </c>
      <c r="E11" s="97" t="str">
        <f t="shared" ref="E11:E74" si="37">AF11</f>
        <v/>
      </c>
      <c r="F11" s="8" t="str">
        <f t="shared" si="12"/>
        <v>W</v>
      </c>
      <c r="H11" s="104" t="str">
        <f t="shared" si="2"/>
        <v/>
      </c>
      <c r="I11" s="96" t="str">
        <f t="shared" ref="I11:I74" si="38">AG11</f>
        <v>F2</v>
      </c>
      <c r="J11" s="97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P74" si="41">AI11</f>
        <v/>
      </c>
      <c r="Q11" s="97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30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8" t="str">
        <f t="shared" si="0"/>
        <v/>
      </c>
      <c r="W11" s="82">
        <f t="shared" si="14"/>
        <v>0</v>
      </c>
      <c r="X11" s="84" t="str">
        <f t="shared" si="15"/>
        <v/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ref="BG11:BG74" si="50">IF(COUNTBLANK(AZ8:AZ10)&gt;1,"B","P")</f>
        <v>P</v>
      </c>
      <c r="BH11" s="1" t="str">
        <f t="shared" si="33"/>
        <v>BL</v>
      </c>
      <c r="BI11" s="1" t="str">
        <f t="shared" ref="BI11:BI74" si="51">IF(OR(AO11="S",AND(AT10="Y",AP11="N",BI10&lt;&gt;"B")),"B",IFERROR(VLOOKUP(BH11,BU:BV,2,FALSE),""))</f>
        <v>F2</v>
      </c>
      <c r="BJ11" s="1" t="str">
        <f t="shared" si="34"/>
        <v>BL</v>
      </c>
      <c r="BK11" s="1" t="str">
        <f t="shared" ref="BK11:BK74" si="52">IF(OR(AO11="S",AND(AU10="Y",AQ11="N",BK10&lt;&gt;"B")),"B",IFERROR(VLOOKUP(BJ11,BU:BV,2,FALSE),""))</f>
        <v>F2</v>
      </c>
      <c r="BL11" s="1" t="str">
        <f t="shared" si="35"/>
        <v>BW</v>
      </c>
      <c r="BM11" s="1" t="str">
        <f t="shared" ref="BM11:BM74" si="53">IF(OR(AO11="S",AND(AV10="Y",AR11="N",BM10&lt;&gt;"B")),"B",IFERROR(VLOOKUP(BL11,BU:BV,2,FALSE),""))</f>
        <v>L4</v>
      </c>
      <c r="BN11" s="1" t="str">
        <f t="shared" ref="BN11:BN74" si="54">IF(BI11="","",IF(OR(BI11="B",BI11="XB"),1,RIGHT(BI11)))</f>
        <v>2</v>
      </c>
      <c r="BO11" s="1" t="str">
        <f t="shared" ref="BO11:BO74" si="55">IF(BK11="","",IF(OR(BK11="B",BK11="XB"),1,RIGHT(BK11)))</f>
        <v>2</v>
      </c>
      <c r="BP11" s="1" t="str">
        <f t="shared" ref="BP11:BP74" si="56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NB</v>
      </c>
      <c r="C12" s="101" t="str">
        <f t="shared" si="1"/>
        <v/>
      </c>
      <c r="D12" s="96" t="str">
        <f t="shared" si="36"/>
        <v>B</v>
      </c>
      <c r="E12" s="97" t="str">
        <f t="shared" si="37"/>
        <v/>
      </c>
      <c r="F12" s="8" t="str">
        <f t="shared" si="12"/>
        <v>W</v>
      </c>
      <c r="H12" s="104" t="str">
        <f t="shared" si="2"/>
        <v/>
      </c>
      <c r="I12" s="96" t="str">
        <f t="shared" si="38"/>
        <v>B</v>
      </c>
      <c r="J12" s="97" t="str">
        <f t="shared" si="39"/>
        <v/>
      </c>
      <c r="K12" s="8" t="str">
        <f t="shared" si="40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41"/>
        <v/>
      </c>
      <c r="Q12" s="97" t="str">
        <f t="shared" si="42"/>
        <v>F2</v>
      </c>
      <c r="R12" s="4" t="str">
        <f t="shared" si="43"/>
        <v>L</v>
      </c>
      <c r="S12" s="4">
        <f t="shared" si="13"/>
        <v>-1</v>
      </c>
      <c r="T12" s="130">
        <f t="shared" si="44"/>
        <v>-1</v>
      </c>
      <c r="U12" s="4">
        <f>IF(M12="","",IF(B12="NB",U11,IF(T12="",SUM($T$5:$T12)+S12,SUM($T$5:$T12))))</f>
        <v>-1</v>
      </c>
      <c r="V12" s="108" t="str">
        <f t="shared" si="0"/>
        <v>Rabbit</v>
      </c>
      <c r="W12" s="82">
        <f t="shared" si="14"/>
        <v>0</v>
      </c>
      <c r="X12" s="84" t="str">
        <f t="shared" si="15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5"/>
        <v>2</v>
      </c>
      <c r="AL12" s="1">
        <f t="shared" si="46"/>
        <v>2</v>
      </c>
      <c r="AM12" s="1">
        <f t="shared" si="5"/>
        <v>-1</v>
      </c>
      <c r="AN12" s="1">
        <f t="shared" si="22"/>
        <v>0</v>
      </c>
      <c r="AO12" s="1" t="str">
        <f t="shared" ref="AO12:AO75" si="57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Y</v>
      </c>
      <c r="AV12" s="1" t="str">
        <f t="shared" si="28"/>
        <v>N</v>
      </c>
      <c r="AW12" s="1" t="str">
        <f t="shared" si="29"/>
        <v>R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50"/>
        <v>P</v>
      </c>
      <c r="BH12" s="1" t="str">
        <f t="shared" si="33"/>
        <v>F2W</v>
      </c>
      <c r="BI12" s="1" t="str">
        <f t="shared" si="51"/>
        <v>B</v>
      </c>
      <c r="BJ12" s="1" t="str">
        <f t="shared" si="34"/>
        <v>F2W</v>
      </c>
      <c r="BK12" s="1" t="str">
        <f t="shared" si="52"/>
        <v>B</v>
      </c>
      <c r="BL12" s="1" t="str">
        <f t="shared" si="35"/>
        <v>L4L</v>
      </c>
      <c r="BM12" s="1" t="str">
        <f t="shared" si="53"/>
        <v>F2</v>
      </c>
      <c r="BN12" s="1">
        <f t="shared" si="54"/>
        <v>1</v>
      </c>
      <c r="BO12" s="1">
        <f t="shared" si="55"/>
        <v>1</v>
      </c>
      <c r="BP12" s="1" t="str">
        <f t="shared" si="56"/>
        <v>2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</v>
      </c>
      <c r="BY12" s="1">
        <f>General!G10</f>
        <v>1</v>
      </c>
    </row>
    <row r="13" spans="1:77" ht="15.75" thickBot="1">
      <c r="A13" s="1">
        <v>4</v>
      </c>
      <c r="B13" s="9" t="str">
        <f t="shared" si="11"/>
        <v>P3</v>
      </c>
      <c r="C13" s="101" t="str">
        <f t="shared" si="1"/>
        <v/>
      </c>
      <c r="D13" s="96" t="str">
        <f t="shared" si="36"/>
        <v>B</v>
      </c>
      <c r="E13" s="97" t="str">
        <f t="shared" si="37"/>
        <v/>
      </c>
      <c r="F13" s="8" t="str">
        <f t="shared" si="12"/>
        <v>L</v>
      </c>
      <c r="H13" s="104" t="str">
        <f t="shared" si="2"/>
        <v/>
      </c>
      <c r="I13" s="96" t="str">
        <f t="shared" si="38"/>
        <v>B</v>
      </c>
      <c r="J13" s="97" t="str">
        <f t="shared" si="39"/>
        <v/>
      </c>
      <c r="K13" s="8" t="str">
        <f t="shared" si="40"/>
        <v>L</v>
      </c>
      <c r="L13" s="93"/>
      <c r="M13" s="17" t="str">
        <f>IF('Hedging Dashboard'!AH13="","",'Hedging Dashboard'!AH13)</f>
        <v>B</v>
      </c>
      <c r="O13" s="9" t="str">
        <f t="shared" si="3"/>
        <v>D3</v>
      </c>
      <c r="P13" s="96" t="str">
        <f t="shared" si="41"/>
        <v>B</v>
      </c>
      <c r="Q13" s="97" t="str">
        <f t="shared" si="42"/>
        <v/>
      </c>
      <c r="R13" s="4" t="str">
        <f t="shared" si="43"/>
        <v>L</v>
      </c>
      <c r="S13" s="4">
        <f t="shared" si="13"/>
        <v>-3</v>
      </c>
      <c r="T13" s="130" t="str">
        <f t="shared" si="44"/>
        <v/>
      </c>
      <c r="U13" s="4">
        <f>IF(M13="","",IF(B13="NB",U12,IF(T13="",SUM($T$5:$T13)+S13,SUM($T$5:$T13))))</f>
        <v>-4</v>
      </c>
      <c r="V13" s="108" t="str">
        <f t="shared" si="0"/>
        <v/>
      </c>
      <c r="W13" s="82">
        <f t="shared" si="14"/>
        <v>-3</v>
      </c>
      <c r="X13" s="84" t="str">
        <f t="shared" si="15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B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B</v>
      </c>
      <c r="AJ13" s="1" t="str">
        <f t="shared" si="21"/>
        <v/>
      </c>
      <c r="AK13" s="1">
        <f t="shared" si="45"/>
        <v>3</v>
      </c>
      <c r="AL13" s="1">
        <f t="shared" si="46"/>
        <v>0</v>
      </c>
      <c r="AM13" s="1">
        <f t="shared" si="5"/>
        <v>-4</v>
      </c>
      <c r="AN13" s="1">
        <f t="shared" si="22"/>
        <v>-3</v>
      </c>
      <c r="AO13" s="1" t="str">
        <f t="shared" si="57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B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50"/>
        <v>P</v>
      </c>
      <c r="BH13" s="1" t="str">
        <f t="shared" si="33"/>
        <v>BW</v>
      </c>
      <c r="BI13" s="1" t="str">
        <f t="shared" si="51"/>
        <v>B</v>
      </c>
      <c r="BJ13" s="1" t="str">
        <f t="shared" si="34"/>
        <v>BW</v>
      </c>
      <c r="BK13" s="1" t="str">
        <f t="shared" si="52"/>
        <v>B</v>
      </c>
      <c r="BL13" s="1" t="str">
        <f t="shared" si="35"/>
        <v>F2L</v>
      </c>
      <c r="BM13" s="1" t="str">
        <f t="shared" si="53"/>
        <v>B</v>
      </c>
      <c r="BN13" s="1">
        <f t="shared" si="54"/>
        <v>1</v>
      </c>
      <c r="BO13" s="1">
        <f t="shared" si="55"/>
        <v>1</v>
      </c>
      <c r="BP13" s="1">
        <f t="shared" si="56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WW</v>
      </c>
      <c r="BY13" s="1">
        <f>General!G11</f>
        <v>3</v>
      </c>
    </row>
    <row r="14" spans="1:77" ht="15.75" thickBot="1">
      <c r="A14" s="1">
        <v>5</v>
      </c>
      <c r="B14" s="85" t="str">
        <f t="shared" si="11"/>
        <v>P2</v>
      </c>
      <c r="C14" s="102" t="str">
        <f t="shared" si="1"/>
        <v/>
      </c>
      <c r="D14" s="98" t="str">
        <f t="shared" si="36"/>
        <v>F2</v>
      </c>
      <c r="E14" s="99" t="str">
        <f t="shared" si="37"/>
        <v/>
      </c>
      <c r="F14" s="10" t="str">
        <f t="shared" si="12"/>
        <v>L</v>
      </c>
      <c r="H14" s="105" t="str">
        <f t="shared" si="2"/>
        <v/>
      </c>
      <c r="I14" s="98" t="str">
        <f t="shared" si="38"/>
        <v/>
      </c>
      <c r="J14" s="99" t="str">
        <f t="shared" si="39"/>
        <v>F2</v>
      </c>
      <c r="K14" s="10" t="str">
        <f t="shared" si="40"/>
        <v>W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41"/>
        <v>F2</v>
      </c>
      <c r="Q14" s="99" t="str">
        <f t="shared" si="42"/>
        <v/>
      </c>
      <c r="R14" s="5" t="str">
        <f t="shared" si="43"/>
        <v>L</v>
      </c>
      <c r="S14" s="5">
        <f t="shared" si="13"/>
        <v>-5</v>
      </c>
      <c r="T14" s="131" t="str">
        <f t="shared" si="44"/>
        <v/>
      </c>
      <c r="U14" s="5">
        <f>IF(M14="","",IF(B14="NB",U13,IF(T14="",SUM($T$5:$T14)+S14,SUM($T$5:$T14))))</f>
        <v>-6</v>
      </c>
      <c r="V14" s="109" t="str">
        <f t="shared" si="0"/>
        <v/>
      </c>
      <c r="W14" s="82">
        <f t="shared" si="14"/>
        <v>-2</v>
      </c>
      <c r="X14" s="84" t="str">
        <f t="shared" si="15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>F2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F2</v>
      </c>
      <c r="AJ14" s="1" t="str">
        <f t="shared" si="21"/>
        <v/>
      </c>
      <c r="AK14" s="1">
        <f t="shared" si="45"/>
        <v>4</v>
      </c>
      <c r="AL14" s="1">
        <f t="shared" si="46"/>
        <v>2</v>
      </c>
      <c r="AM14" s="1">
        <f t="shared" si="5"/>
        <v>-10</v>
      </c>
      <c r="AN14" s="1">
        <f t="shared" si="22"/>
        <v>-6</v>
      </c>
      <c r="AO14" s="1" t="str">
        <f t="shared" si="57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2</v>
      </c>
      <c r="AT14" s="15" t="str">
        <f t="shared" si="47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F2</v>
      </c>
      <c r="AY14" s="1" t="str">
        <f t="shared" si="31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50"/>
        <v>P</v>
      </c>
      <c r="BH14" s="1" t="str">
        <f t="shared" si="33"/>
        <v>BL</v>
      </c>
      <c r="BI14" s="1" t="str">
        <f t="shared" si="51"/>
        <v>F2</v>
      </c>
      <c r="BJ14" s="1" t="str">
        <f t="shared" si="34"/>
        <v>BL</v>
      </c>
      <c r="BK14" s="1" t="str">
        <f t="shared" si="52"/>
        <v>F2</v>
      </c>
      <c r="BL14" s="1" t="str">
        <f t="shared" si="35"/>
        <v>BL</v>
      </c>
      <c r="BM14" s="1" t="str">
        <f t="shared" si="53"/>
        <v>F2</v>
      </c>
      <c r="BN14" s="1" t="str">
        <f t="shared" si="54"/>
        <v>2</v>
      </c>
      <c r="BO14" s="1" t="str">
        <f t="shared" si="55"/>
        <v>2</v>
      </c>
      <c r="BP14" s="1" t="str">
        <f t="shared" si="56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LL</v>
      </c>
      <c r="BY14" s="1">
        <f>General!G12</f>
        <v>-3</v>
      </c>
    </row>
    <row r="15" spans="1:77" ht="15.75" thickBot="1">
      <c r="A15" s="1">
        <v>6</v>
      </c>
      <c r="B15" s="12" t="str">
        <f t="shared" si="11"/>
        <v>B1</v>
      </c>
      <c r="C15" s="100" t="str">
        <f t="shared" si="1"/>
        <v>B</v>
      </c>
      <c r="D15" s="13" t="str">
        <f t="shared" si="36"/>
        <v/>
      </c>
      <c r="E15" s="45" t="str">
        <f t="shared" si="37"/>
        <v>F3</v>
      </c>
      <c r="F15" s="14" t="str">
        <f t="shared" si="12"/>
        <v>W</v>
      </c>
      <c r="H15" s="103" t="str">
        <f t="shared" si="2"/>
        <v/>
      </c>
      <c r="I15" s="13" t="str">
        <f t="shared" si="38"/>
        <v/>
      </c>
      <c r="J15" s="45" t="str">
        <f t="shared" si="39"/>
        <v>B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41"/>
        <v>F3</v>
      </c>
      <c r="Q15" s="45" t="str">
        <f t="shared" si="42"/>
        <v/>
      </c>
      <c r="R15" s="95" t="str">
        <f t="shared" si="43"/>
        <v>L</v>
      </c>
      <c r="S15" s="95">
        <f t="shared" si="13"/>
        <v>-4</v>
      </c>
      <c r="T15" s="106" t="str">
        <f t="shared" si="44"/>
        <v/>
      </c>
      <c r="U15" s="95">
        <f>IF(M15="","",IF(B15="NB",U14,IF(T15="",SUM($T$5:$T15)+S15,SUM($T$5:$T15))))</f>
        <v>-5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 t="shared" si="16"/>
        <v/>
      </c>
      <c r="AF15" s="1" t="str">
        <f t="shared" si="17"/>
        <v>F3</v>
      </c>
      <c r="AG15" s="1" t="str">
        <f t="shared" si="18"/>
        <v/>
      </c>
      <c r="AH15" s="1" t="str">
        <f t="shared" si="19"/>
        <v>B</v>
      </c>
      <c r="AI15" s="1" t="str">
        <f t="shared" si="20"/>
        <v>F3</v>
      </c>
      <c r="AJ15" s="1" t="str">
        <f t="shared" si="21"/>
        <v/>
      </c>
      <c r="AK15" s="1">
        <f t="shared" si="45"/>
        <v>3</v>
      </c>
      <c r="AL15" s="1">
        <f t="shared" si="46"/>
        <v>4</v>
      </c>
      <c r="AM15" s="1">
        <f t="shared" si="5"/>
        <v>-9</v>
      </c>
      <c r="AN15" s="1">
        <f t="shared" si="22"/>
        <v>1</v>
      </c>
      <c r="AO15" s="1" t="str">
        <f t="shared" si="57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3</v>
      </c>
      <c r="AT15" s="15" t="str">
        <f t="shared" si="47"/>
        <v>N</v>
      </c>
      <c r="AU15" s="1" t="str">
        <f t="shared" si="27"/>
        <v>Y</v>
      </c>
      <c r="AV15" s="1" t="str">
        <f t="shared" si="28"/>
        <v>N</v>
      </c>
      <c r="AW15" s="1" t="str">
        <f t="shared" si="29"/>
        <v>N</v>
      </c>
      <c r="AX15" s="1" t="str">
        <f t="shared" si="30"/>
        <v>F3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50"/>
        <v>B</v>
      </c>
      <c r="BH15" s="1" t="str">
        <f t="shared" si="33"/>
        <v>F2L</v>
      </c>
      <c r="BI15" s="1" t="str">
        <f t="shared" si="51"/>
        <v>F3</v>
      </c>
      <c r="BJ15" s="1" t="str">
        <f t="shared" si="34"/>
        <v>F2W</v>
      </c>
      <c r="BK15" s="1" t="str">
        <f t="shared" si="52"/>
        <v>B</v>
      </c>
      <c r="BL15" s="1" t="str">
        <f t="shared" si="35"/>
        <v>F2L</v>
      </c>
      <c r="BM15" s="1" t="str">
        <f t="shared" si="53"/>
        <v>F3</v>
      </c>
      <c r="BN15" s="1" t="str">
        <f t="shared" si="54"/>
        <v>3</v>
      </c>
      <c r="BO15" s="1">
        <f t="shared" si="55"/>
        <v>1</v>
      </c>
      <c r="BP15" s="1" t="str">
        <f t="shared" si="56"/>
        <v>3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B4</v>
      </c>
      <c r="C16" s="101" t="str">
        <f t="shared" si="1"/>
        <v/>
      </c>
      <c r="D16" s="96" t="str">
        <f t="shared" si="36"/>
        <v/>
      </c>
      <c r="E16" s="97" t="str">
        <f t="shared" si="37"/>
        <v>F2</v>
      </c>
      <c r="F16" s="8" t="str">
        <f t="shared" si="12"/>
        <v>L</v>
      </c>
      <c r="H16" s="104" t="str">
        <f t="shared" si="2"/>
        <v/>
      </c>
      <c r="I16" s="96" t="str">
        <f t="shared" si="38"/>
        <v/>
      </c>
      <c r="J16" s="97" t="str">
        <f t="shared" si="39"/>
        <v>L4</v>
      </c>
      <c r="K16" s="8" t="str">
        <f t="shared" si="40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41"/>
        <v>XF2</v>
      </c>
      <c r="Q16" s="97" t="str">
        <f t="shared" si="42"/>
        <v/>
      </c>
      <c r="R16" s="4" t="str">
        <f t="shared" si="43"/>
        <v>W</v>
      </c>
      <c r="S16" s="4">
        <f t="shared" si="13"/>
        <v>-8</v>
      </c>
      <c r="T16" s="130" t="str">
        <f t="shared" si="44"/>
        <v/>
      </c>
      <c r="U16" s="4">
        <f>IF(M16="","",IF(B16="NB",U15,IF(T16="",SUM($T$5:$T16)+S16,SUM($T$5:$T16))))</f>
        <v>-9</v>
      </c>
      <c r="V16" s="108" t="str">
        <f t="shared" si="0"/>
        <v/>
      </c>
      <c r="W16" s="82">
        <f t="shared" si="14"/>
        <v>-4</v>
      </c>
      <c r="X16" s="84" t="str">
        <f t="shared" si="15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 t="shared" si="16"/>
        <v/>
      </c>
      <c r="AF16" s="1" t="str">
        <f t="shared" si="17"/>
        <v>F2</v>
      </c>
      <c r="AG16" s="1" t="str">
        <f t="shared" si="18"/>
        <v/>
      </c>
      <c r="AH16" s="1" t="str">
        <f t="shared" si="19"/>
        <v>L4</v>
      </c>
      <c r="AI16" s="1" t="str">
        <f t="shared" si="20"/>
        <v>XF2</v>
      </c>
      <c r="AJ16" s="1" t="str">
        <f t="shared" si="21"/>
        <v/>
      </c>
      <c r="AK16" s="1">
        <f t="shared" si="45"/>
        <v>2</v>
      </c>
      <c r="AL16" s="1">
        <f t="shared" si="46"/>
        <v>6</v>
      </c>
      <c r="AM16" s="1">
        <f t="shared" si="5"/>
        <v>-10</v>
      </c>
      <c r="AN16" s="1">
        <f t="shared" si="22"/>
        <v>-1</v>
      </c>
      <c r="AO16" s="1" t="str">
        <f t="shared" si="57"/>
        <v>C</v>
      </c>
      <c r="AP16" s="1" t="str">
        <f t="shared" si="23"/>
        <v>N</v>
      </c>
      <c r="AQ16" s="1" t="str">
        <f t="shared" si="24"/>
        <v>Y</v>
      </c>
      <c r="AR16" s="1" t="str">
        <f t="shared" si="25"/>
        <v>N</v>
      </c>
      <c r="AS16" s="1">
        <f t="shared" si="26"/>
        <v>4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XF2</v>
      </c>
      <c r="AY16" s="1" t="str">
        <f t="shared" si="31"/>
        <v/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50"/>
        <v>B</v>
      </c>
      <c r="BH16" s="1" t="str">
        <f t="shared" si="33"/>
        <v>F3W</v>
      </c>
      <c r="BI16" s="1" t="str">
        <f t="shared" si="51"/>
        <v>F2</v>
      </c>
      <c r="BJ16" s="1" t="str">
        <f t="shared" si="34"/>
        <v>BW</v>
      </c>
      <c r="BK16" s="1" t="str">
        <f t="shared" si="52"/>
        <v>L4</v>
      </c>
      <c r="BL16" s="1" t="str">
        <f t="shared" si="35"/>
        <v>F3L</v>
      </c>
      <c r="BM16" s="1" t="str">
        <f t="shared" si="53"/>
        <v>XF2</v>
      </c>
      <c r="BN16" s="1" t="str">
        <f t="shared" si="54"/>
        <v>2</v>
      </c>
      <c r="BO16" s="1" t="str">
        <f t="shared" si="55"/>
        <v>4</v>
      </c>
      <c r="BP16" s="1" t="str">
        <f t="shared" si="56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</v>
      </c>
      <c r="BY16" s="1">
        <f>General!G14</f>
        <v>1</v>
      </c>
    </row>
    <row r="17" spans="1:77" ht="15.75" thickBot="1">
      <c r="A17" s="1">
        <v>8</v>
      </c>
      <c r="B17" s="9" t="str">
        <f t="shared" si="11"/>
        <v>P8</v>
      </c>
      <c r="C17" s="101" t="str">
        <f t="shared" si="1"/>
        <v/>
      </c>
      <c r="D17" s="96" t="str">
        <f t="shared" si="36"/>
        <v>F3</v>
      </c>
      <c r="E17" s="97" t="str">
        <f t="shared" si="37"/>
        <v/>
      </c>
      <c r="F17" s="8" t="str">
        <f t="shared" si="12"/>
        <v>L</v>
      </c>
      <c r="H17" s="104" t="str">
        <f t="shared" si="2"/>
        <v/>
      </c>
      <c r="I17" s="96" t="str">
        <f t="shared" si="38"/>
        <v>F2</v>
      </c>
      <c r="J17" s="97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41"/>
        <v>F3</v>
      </c>
      <c r="Q17" s="97" t="str">
        <f t="shared" si="42"/>
        <v/>
      </c>
      <c r="R17" s="4" t="str">
        <f t="shared" si="43"/>
        <v>L</v>
      </c>
      <c r="S17" s="4">
        <f t="shared" si="13"/>
        <v>-16</v>
      </c>
      <c r="T17" s="130" t="str">
        <f t="shared" si="44"/>
        <v/>
      </c>
      <c r="U17" s="4">
        <f>IF(M17="","",IF(B17="NB",U16,IF(T17="",SUM($T$5:$T17)+S17,SUM($T$5:$T17))))</f>
        <v>-17</v>
      </c>
      <c r="V17" s="108" t="str">
        <f t="shared" si="0"/>
        <v/>
      </c>
      <c r="W17" s="82">
        <f t="shared" si="14"/>
        <v>-8</v>
      </c>
      <c r="X17" s="84" t="str">
        <f t="shared" si="15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 t="shared" si="16"/>
        <v>F3</v>
      </c>
      <c r="AF17" s="1" t="str">
        <f t="shared" si="17"/>
        <v/>
      </c>
      <c r="AG17" s="1" t="str">
        <f t="shared" si="18"/>
        <v>F2</v>
      </c>
      <c r="AH17" s="1" t="str">
        <f t="shared" si="19"/>
        <v/>
      </c>
      <c r="AI17" s="1" t="str">
        <f t="shared" si="20"/>
        <v>F3</v>
      </c>
      <c r="AJ17" s="1" t="str">
        <f t="shared" si="21"/>
        <v/>
      </c>
      <c r="AK17" s="1">
        <f t="shared" si="45"/>
        <v>8</v>
      </c>
      <c r="AL17" s="1">
        <f t="shared" si="46"/>
        <v>0</v>
      </c>
      <c r="AM17" s="1">
        <f t="shared" si="5"/>
        <v>-10</v>
      </c>
      <c r="AN17" s="1">
        <f t="shared" si="22"/>
        <v>-3</v>
      </c>
      <c r="AO17" s="1" t="str">
        <f t="shared" si="57"/>
        <v>C</v>
      </c>
      <c r="AP17" s="1" t="str">
        <f t="shared" si="23"/>
        <v>N</v>
      </c>
      <c r="AQ17" s="1" t="str">
        <f t="shared" si="24"/>
        <v>Y</v>
      </c>
      <c r="AR17" s="1" t="str">
        <f t="shared" si="25"/>
        <v>N</v>
      </c>
      <c r="AS17" s="1">
        <f t="shared" si="26"/>
        <v>5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F3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50"/>
        <v>B</v>
      </c>
      <c r="BH17" s="1" t="str">
        <f t="shared" si="33"/>
        <v>F2L</v>
      </c>
      <c r="BI17" s="1" t="str">
        <f t="shared" si="51"/>
        <v>F3</v>
      </c>
      <c r="BJ17" s="1" t="str">
        <f t="shared" si="34"/>
        <v>L4L</v>
      </c>
      <c r="BK17" s="1" t="str">
        <f t="shared" si="52"/>
        <v>F2</v>
      </c>
      <c r="BL17" s="1" t="str">
        <f t="shared" si="35"/>
        <v>XF2W</v>
      </c>
      <c r="BM17" s="1" t="str">
        <f t="shared" si="53"/>
        <v>F3</v>
      </c>
      <c r="BN17" s="1" t="str">
        <f t="shared" si="54"/>
        <v>3</v>
      </c>
      <c r="BO17" s="1" t="str">
        <f t="shared" si="55"/>
        <v>2</v>
      </c>
      <c r="BP17" s="1" t="str">
        <f t="shared" si="56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WWWW</v>
      </c>
      <c r="BY17" s="1">
        <f>General!G15</f>
        <v>6</v>
      </c>
    </row>
    <row r="18" spans="1:77" ht="15.75" thickBot="1">
      <c r="A18" s="1">
        <v>9</v>
      </c>
      <c r="B18" s="9" t="str">
        <f t="shared" si="11"/>
        <v>P3</v>
      </c>
      <c r="C18" s="101" t="str">
        <f t="shared" si="1"/>
        <v>D3</v>
      </c>
      <c r="D18" s="96" t="str">
        <f t="shared" si="36"/>
        <v/>
      </c>
      <c r="E18" s="97" t="str">
        <f t="shared" si="37"/>
        <v>XF2</v>
      </c>
      <c r="F18" s="8" t="str">
        <f t="shared" si="12"/>
        <v>W</v>
      </c>
      <c r="H18" s="104" t="str">
        <f t="shared" si="2"/>
        <v>F3</v>
      </c>
      <c r="I18" s="96" t="str">
        <f t="shared" si="38"/>
        <v>F3</v>
      </c>
      <c r="J18" s="97" t="str">
        <f t="shared" si="39"/>
        <v/>
      </c>
      <c r="K18" s="8" t="str">
        <f t="shared" si="40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6" t="str">
        <f t="shared" si="41"/>
        <v>XF2</v>
      </c>
      <c r="Q18" s="97" t="str">
        <f t="shared" si="42"/>
        <v/>
      </c>
      <c r="R18" s="4" t="str">
        <f t="shared" si="43"/>
        <v>L</v>
      </c>
      <c r="S18" s="4">
        <f t="shared" si="13"/>
        <v>-19</v>
      </c>
      <c r="T18" s="130" t="str">
        <f t="shared" si="44"/>
        <v/>
      </c>
      <c r="U18" s="4">
        <f>IF(M18="","",IF(B18="NB",U17,IF(T18="",SUM($T$5:$T18)+S18,SUM($T$5:$T18))))</f>
        <v>-20</v>
      </c>
      <c r="V18" s="108" t="str">
        <f t="shared" si="0"/>
        <v/>
      </c>
      <c r="W18" s="82">
        <f t="shared" si="14"/>
        <v>-3</v>
      </c>
      <c r="X18" s="84" t="str">
        <f t="shared" si="15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 t="shared" si="16"/>
        <v/>
      </c>
      <c r="AF18" s="1" t="str">
        <f t="shared" si="17"/>
        <v>XF2</v>
      </c>
      <c r="AG18" s="1" t="str">
        <f t="shared" si="18"/>
        <v>F3</v>
      </c>
      <c r="AH18" s="1" t="str">
        <f t="shared" si="19"/>
        <v/>
      </c>
      <c r="AI18" s="1" t="str">
        <f t="shared" si="20"/>
        <v>XF2</v>
      </c>
      <c r="AJ18" s="1" t="str">
        <f t="shared" si="21"/>
        <v/>
      </c>
      <c r="AK18" s="1">
        <f t="shared" si="45"/>
        <v>5</v>
      </c>
      <c r="AL18" s="1">
        <f t="shared" si="46"/>
        <v>2</v>
      </c>
      <c r="AM18" s="1">
        <f t="shared" si="5"/>
        <v>-10</v>
      </c>
      <c r="AN18" s="1">
        <f t="shared" si="22"/>
        <v>-6</v>
      </c>
      <c r="AO18" s="1" t="str">
        <f t="shared" si="57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6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XF2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50"/>
        <v>B</v>
      </c>
      <c r="BH18" s="1" t="str">
        <f t="shared" si="33"/>
        <v>F3L</v>
      </c>
      <c r="BI18" s="1" t="str">
        <f t="shared" si="51"/>
        <v>XF2</v>
      </c>
      <c r="BJ18" s="1" t="str">
        <f t="shared" si="34"/>
        <v>F2L</v>
      </c>
      <c r="BK18" s="1" t="str">
        <f t="shared" si="52"/>
        <v>F3</v>
      </c>
      <c r="BL18" s="1" t="str">
        <f t="shared" si="35"/>
        <v>F3L</v>
      </c>
      <c r="BM18" s="1" t="str">
        <f t="shared" si="53"/>
        <v>XF2</v>
      </c>
      <c r="BN18" s="1" t="str">
        <f t="shared" si="54"/>
        <v>2</v>
      </c>
      <c r="BO18" s="1" t="str">
        <f t="shared" si="55"/>
        <v>3</v>
      </c>
      <c r="BP18" s="1" t="str">
        <f t="shared" si="56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LLLL</v>
      </c>
      <c r="BY18" s="1">
        <f>General!G16</f>
        <v>-6</v>
      </c>
    </row>
    <row r="19" spans="1:77" ht="15.75" thickBot="1">
      <c r="A19" s="1">
        <v>10</v>
      </c>
      <c r="B19" s="85" t="str">
        <f t="shared" si="11"/>
        <v>B2</v>
      </c>
      <c r="C19" s="102" t="str">
        <f t="shared" si="1"/>
        <v/>
      </c>
      <c r="D19" s="98" t="str">
        <f t="shared" si="36"/>
        <v/>
      </c>
      <c r="E19" s="99" t="str">
        <f t="shared" si="37"/>
        <v>F3</v>
      </c>
      <c r="F19" s="10" t="str">
        <f t="shared" si="12"/>
        <v>L</v>
      </c>
      <c r="H19" s="105" t="str">
        <f t="shared" si="2"/>
        <v/>
      </c>
      <c r="I19" s="98" t="str">
        <f t="shared" si="38"/>
        <v>XF2</v>
      </c>
      <c r="J19" s="99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5" t="str">
        <f t="shared" si="3"/>
        <v>D3</v>
      </c>
      <c r="P19" s="98" t="str">
        <f t="shared" si="41"/>
        <v/>
      </c>
      <c r="Q19" s="99" t="str">
        <f t="shared" si="42"/>
        <v>XB</v>
      </c>
      <c r="R19" s="5" t="str">
        <f t="shared" si="43"/>
        <v>L</v>
      </c>
      <c r="S19" s="5">
        <f t="shared" si="13"/>
        <v>-21</v>
      </c>
      <c r="T19" s="131" t="str">
        <f t="shared" si="44"/>
        <v/>
      </c>
      <c r="U19" s="5">
        <f>IF(M19="","",IF(B19="NB",U18,IF(T19="",SUM($T$5:$T19)+S19,SUM($T$5:$T19))))</f>
        <v>-22</v>
      </c>
      <c r="V19" s="109" t="str">
        <f t="shared" si="0"/>
        <v/>
      </c>
      <c r="W19" s="82">
        <f t="shared" si="14"/>
        <v>-2</v>
      </c>
      <c r="X19" s="84" t="str">
        <f t="shared" si="15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 t="shared" si="16"/>
        <v/>
      </c>
      <c r="AF19" s="1" t="str">
        <f t="shared" si="17"/>
        <v>F3</v>
      </c>
      <c r="AG19" s="1" t="str">
        <f t="shared" si="18"/>
        <v>XF2</v>
      </c>
      <c r="AH19" s="1" t="str">
        <f t="shared" si="19"/>
        <v/>
      </c>
      <c r="AI19" s="1" t="str">
        <f t="shared" si="20"/>
        <v/>
      </c>
      <c r="AJ19" s="1" t="str">
        <f t="shared" si="21"/>
        <v>XB</v>
      </c>
      <c r="AK19" s="1">
        <f t="shared" si="45"/>
        <v>2</v>
      </c>
      <c r="AL19" s="1">
        <f t="shared" si="46"/>
        <v>4</v>
      </c>
      <c r="AM19" s="1">
        <f t="shared" si="5"/>
        <v>-10</v>
      </c>
      <c r="AN19" s="1">
        <f t="shared" si="22"/>
        <v>-6</v>
      </c>
      <c r="AO19" s="1" t="str">
        <f t="shared" si="57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7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XB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50"/>
        <v>B</v>
      </c>
      <c r="BH19" s="1" t="str">
        <f t="shared" si="33"/>
        <v>XF2W</v>
      </c>
      <c r="BI19" s="1" t="str">
        <f t="shared" si="51"/>
        <v>F3</v>
      </c>
      <c r="BJ19" s="1" t="str">
        <f t="shared" si="34"/>
        <v>F3L</v>
      </c>
      <c r="BK19" s="1" t="str">
        <f t="shared" si="52"/>
        <v>XF2</v>
      </c>
      <c r="BL19" s="1" t="str">
        <f t="shared" si="35"/>
        <v>XF2L</v>
      </c>
      <c r="BM19" s="1" t="str">
        <f t="shared" si="53"/>
        <v>XB</v>
      </c>
      <c r="BN19" s="1" t="str">
        <f t="shared" si="54"/>
        <v>3</v>
      </c>
      <c r="BO19" s="1" t="str">
        <f t="shared" si="55"/>
        <v>2</v>
      </c>
      <c r="BP19" s="1">
        <f t="shared" si="56"/>
        <v>1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NB</v>
      </c>
      <c r="C20" s="100" t="str">
        <f t="shared" si="1"/>
        <v/>
      </c>
      <c r="D20" s="13" t="str">
        <f t="shared" si="36"/>
        <v/>
      </c>
      <c r="E20" s="45" t="str">
        <f t="shared" si="37"/>
        <v>XF2</v>
      </c>
      <c r="F20" s="14" t="str">
        <f t="shared" si="12"/>
        <v>L</v>
      </c>
      <c r="H20" s="103" t="str">
        <f t="shared" si="2"/>
        <v/>
      </c>
      <c r="I20" s="13" t="str">
        <f t="shared" si="38"/>
        <v>F3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5" t="str">
        <f t="shared" si="43"/>
        <v>L</v>
      </c>
      <c r="S20" s="95">
        <f t="shared" si="13"/>
        <v>-21</v>
      </c>
      <c r="T20" s="106" t="str">
        <f t="shared" si="44"/>
        <v/>
      </c>
      <c r="U20" s="95">
        <f>IF(M20="","",IF(B20="NB",U19,IF(T20="",SUM($T$5:$T20)+S20,SUM($T$5:$T20))))</f>
        <v>-22</v>
      </c>
      <c r="V20" s="107" t="str">
        <f t="shared" si="0"/>
        <v/>
      </c>
      <c r="W20" s="82">
        <f t="shared" si="14"/>
        <v>0</v>
      </c>
      <c r="X20" s="84" t="str">
        <f t="shared" si="15"/>
        <v/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 t="shared" si="16"/>
        <v/>
      </c>
      <c r="AF20" s="1" t="str">
        <f t="shared" si="17"/>
        <v>XF2</v>
      </c>
      <c r="AG20" s="1" t="str">
        <f t="shared" si="18"/>
        <v>F3</v>
      </c>
      <c r="AH20" s="1" t="str">
        <f t="shared" si="19"/>
        <v/>
      </c>
      <c r="AI20" s="1" t="str">
        <f t="shared" si="20"/>
        <v/>
      </c>
      <c r="AJ20" s="1" t="str">
        <f t="shared" si="21"/>
        <v>B</v>
      </c>
      <c r="AK20" s="1">
        <f t="shared" si="45"/>
        <v>3</v>
      </c>
      <c r="AL20" s="1">
        <f t="shared" si="46"/>
        <v>3</v>
      </c>
      <c r="AM20" s="1">
        <f t="shared" si="5"/>
        <v>-10</v>
      </c>
      <c r="AN20" s="1">
        <f t="shared" si="22"/>
        <v>0</v>
      </c>
      <c r="AO20" s="1" t="str">
        <f t="shared" si="57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8</v>
      </c>
      <c r="AT20" s="15" t="str">
        <f t="shared" si="47"/>
        <v>N</v>
      </c>
      <c r="AU20" s="1" t="str">
        <f t="shared" si="27"/>
        <v>Y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50"/>
        <v>B</v>
      </c>
      <c r="BH20" s="1" t="str">
        <f t="shared" si="33"/>
        <v>F3L</v>
      </c>
      <c r="BI20" s="1" t="str">
        <f t="shared" si="51"/>
        <v>XF2</v>
      </c>
      <c r="BJ20" s="1" t="str">
        <f t="shared" si="34"/>
        <v>XF2W</v>
      </c>
      <c r="BK20" s="1" t="str">
        <f t="shared" si="52"/>
        <v>F3</v>
      </c>
      <c r="BL20" s="1" t="str">
        <f t="shared" si="35"/>
        <v>XBL</v>
      </c>
      <c r="BM20" s="1" t="str">
        <f t="shared" si="53"/>
        <v>B</v>
      </c>
      <c r="BN20" s="1" t="str">
        <f t="shared" si="54"/>
        <v>2</v>
      </c>
      <c r="BO20" s="1" t="str">
        <f t="shared" si="55"/>
        <v>3</v>
      </c>
      <c r="BP20" s="1">
        <f t="shared" si="56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B2</v>
      </c>
      <c r="C21" s="101" t="str">
        <f t="shared" si="1"/>
        <v>B</v>
      </c>
      <c r="D21" s="96" t="str">
        <f t="shared" si="36"/>
        <v>XB</v>
      </c>
      <c r="E21" s="97" t="str">
        <f t="shared" si="37"/>
        <v/>
      </c>
      <c r="F21" s="8" t="str">
        <f t="shared" si="12"/>
        <v>W</v>
      </c>
      <c r="H21" s="104" t="str">
        <f t="shared" si="2"/>
        <v/>
      </c>
      <c r="I21" s="96" t="str">
        <f t="shared" si="38"/>
        <v/>
      </c>
      <c r="J21" s="97" t="str">
        <f t="shared" si="39"/>
        <v>B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>F3</v>
      </c>
      <c r="P21" s="96" t="str">
        <f t="shared" si="41"/>
        <v/>
      </c>
      <c r="Q21" s="97" t="str">
        <f t="shared" si="42"/>
        <v>F2</v>
      </c>
      <c r="R21" s="4" t="str">
        <f t="shared" si="43"/>
        <v>L</v>
      </c>
      <c r="S21" s="4">
        <f t="shared" si="13"/>
        <v>-23</v>
      </c>
      <c r="T21" s="130" t="str">
        <f t="shared" si="44"/>
        <v/>
      </c>
      <c r="U21" s="4">
        <f>IF(M21="","",IF(B21="NB",U20,IF(T21="",SUM($T$5:$T21)+S21,SUM($T$5:$T21))))</f>
        <v>-24</v>
      </c>
      <c r="V21" s="108" t="str">
        <f t="shared" si="0"/>
        <v/>
      </c>
      <c r="W21" s="82">
        <f t="shared" si="14"/>
        <v>-2</v>
      </c>
      <c r="X21" s="84" t="str">
        <f t="shared" si="15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 t="shared" si="16"/>
        <v>XB</v>
      </c>
      <c r="AF21" s="1" t="str">
        <f t="shared" si="17"/>
        <v/>
      </c>
      <c r="AG21" s="1" t="str">
        <f t="shared" si="18"/>
        <v/>
      </c>
      <c r="AH21" s="1" t="str">
        <f t="shared" si="19"/>
        <v>B</v>
      </c>
      <c r="AI21" s="1" t="str">
        <f t="shared" si="20"/>
        <v/>
      </c>
      <c r="AJ21" s="1" t="str">
        <f t="shared" si="21"/>
        <v>F2</v>
      </c>
      <c r="AK21" s="1">
        <f t="shared" si="45"/>
        <v>1</v>
      </c>
      <c r="AL21" s="1">
        <f t="shared" si="46"/>
        <v>3</v>
      </c>
      <c r="AM21" s="1">
        <f t="shared" si="5"/>
        <v>-10</v>
      </c>
      <c r="AN21" s="1">
        <f t="shared" si="22"/>
        <v>-6</v>
      </c>
      <c r="AO21" s="1" t="str">
        <f t="shared" si="57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9</v>
      </c>
      <c r="AT21" s="15" t="str">
        <f t="shared" si="47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50"/>
        <v>P</v>
      </c>
      <c r="BH21" s="1" t="str">
        <f t="shared" si="33"/>
        <v>XF2L</v>
      </c>
      <c r="BI21" s="1" t="str">
        <f t="shared" si="51"/>
        <v>XB</v>
      </c>
      <c r="BJ21" s="1" t="str">
        <f t="shared" si="34"/>
        <v>F3W</v>
      </c>
      <c r="BK21" s="1" t="str">
        <f t="shared" si="52"/>
        <v>B</v>
      </c>
      <c r="BL21" s="1" t="str">
        <f t="shared" si="35"/>
        <v>BL</v>
      </c>
      <c r="BM21" s="1" t="str">
        <f t="shared" si="53"/>
        <v>F2</v>
      </c>
      <c r="BN21" s="1">
        <f t="shared" si="54"/>
        <v>1</v>
      </c>
      <c r="BO21" s="1">
        <f t="shared" si="55"/>
        <v>1</v>
      </c>
      <c r="BP21" s="1" t="str">
        <f t="shared" si="56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B3</v>
      </c>
      <c r="C22" s="101" t="str">
        <f t="shared" si="1"/>
        <v/>
      </c>
      <c r="D22" s="96" t="str">
        <f t="shared" si="36"/>
        <v>XF2</v>
      </c>
      <c r="E22" s="97" t="str">
        <f t="shared" si="37"/>
        <v/>
      </c>
      <c r="F22" s="8" t="str">
        <f t="shared" si="12"/>
        <v>W</v>
      </c>
      <c r="H22" s="104" t="str">
        <f t="shared" si="2"/>
        <v/>
      </c>
      <c r="I22" s="96" t="str">
        <f t="shared" si="38"/>
        <v/>
      </c>
      <c r="J22" s="97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6" t="str">
        <f t="shared" si="41"/>
        <v/>
      </c>
      <c r="Q22" s="97" t="str">
        <f t="shared" si="42"/>
        <v>F3</v>
      </c>
      <c r="R22" s="4" t="str">
        <f t="shared" si="43"/>
        <v>L</v>
      </c>
      <c r="S22" s="4">
        <f t="shared" si="13"/>
        <v>-26</v>
      </c>
      <c r="T22" s="130" t="str">
        <f t="shared" si="44"/>
        <v/>
      </c>
      <c r="U22" s="4">
        <f>IF(M22="","",IF(B22="NB",U21,IF(T22="",SUM($T$5:$T22)+S22,SUM($T$5:$T22))))</f>
        <v>-27</v>
      </c>
      <c r="V22" s="108" t="str">
        <f t="shared" si="0"/>
        <v/>
      </c>
      <c r="W22" s="82">
        <f t="shared" si="14"/>
        <v>-3</v>
      </c>
      <c r="X22" s="84" t="str">
        <f t="shared" si="15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6"/>
        <v>XF2</v>
      </c>
      <c r="AF22" s="1" t="str">
        <f t="shared" si="17"/>
        <v/>
      </c>
      <c r="AG22" s="1" t="str">
        <f t="shared" si="18"/>
        <v/>
      </c>
      <c r="AH22" s="1" t="str">
        <f t="shared" si="19"/>
        <v>F2</v>
      </c>
      <c r="AI22" s="1" t="str">
        <f t="shared" si="20"/>
        <v/>
      </c>
      <c r="AJ22" s="1" t="str">
        <f t="shared" si="21"/>
        <v>F3</v>
      </c>
      <c r="AK22" s="1">
        <f t="shared" si="45"/>
        <v>2</v>
      </c>
      <c r="AL22" s="1">
        <f t="shared" si="46"/>
        <v>5</v>
      </c>
      <c r="AM22" s="1">
        <f t="shared" si="5"/>
        <v>-10</v>
      </c>
      <c r="AN22" s="1">
        <f t="shared" si="22"/>
        <v>-6</v>
      </c>
      <c r="AO22" s="1" t="str">
        <f t="shared" si="57"/>
        <v>C</v>
      </c>
      <c r="AP22" s="1" t="str">
        <f t="shared" si="23"/>
        <v>N</v>
      </c>
      <c r="AQ22" s="1" t="str">
        <f t="shared" si="24"/>
        <v>Y</v>
      </c>
      <c r="AR22" s="1" t="str">
        <f t="shared" si="25"/>
        <v>N</v>
      </c>
      <c r="AS22" s="1">
        <f t="shared" si="26"/>
        <v>10</v>
      </c>
      <c r="AT22" s="15" t="str">
        <f t="shared" si="47"/>
        <v>Y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/>
      </c>
      <c r="AY22" s="1" t="str">
        <f t="shared" si="31"/>
        <v>F3</v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50"/>
        <v>P</v>
      </c>
      <c r="BH22" s="1" t="str">
        <f t="shared" si="33"/>
        <v>XBW</v>
      </c>
      <c r="BI22" s="1" t="str">
        <f t="shared" si="51"/>
        <v>XF2</v>
      </c>
      <c r="BJ22" s="1" t="str">
        <f t="shared" si="34"/>
        <v>BL</v>
      </c>
      <c r="BK22" s="1" t="str">
        <f t="shared" si="52"/>
        <v>F2</v>
      </c>
      <c r="BL22" s="1" t="str">
        <f t="shared" si="35"/>
        <v>F2L</v>
      </c>
      <c r="BM22" s="1" t="str">
        <f t="shared" si="53"/>
        <v>F3</v>
      </c>
      <c r="BN22" s="1" t="str">
        <f t="shared" si="54"/>
        <v>2</v>
      </c>
      <c r="BO22" s="1" t="str">
        <f t="shared" si="55"/>
        <v>2</v>
      </c>
      <c r="BP22" s="1" t="str">
        <f t="shared" si="56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101" t="str">
        <f t="shared" si="1"/>
        <v/>
      </c>
      <c r="D23" s="96" t="str">
        <f t="shared" si="36"/>
        <v>B</v>
      </c>
      <c r="E23" s="97" t="str">
        <f t="shared" si="37"/>
        <v/>
      </c>
      <c r="F23" s="8" t="str">
        <f t="shared" si="12"/>
        <v>L</v>
      </c>
      <c r="H23" s="104" t="str">
        <f t="shared" si="2"/>
        <v>B</v>
      </c>
      <c r="I23" s="96" t="str">
        <f t="shared" si="38"/>
        <v>F3</v>
      </c>
      <c r="J23" s="97" t="str">
        <f t="shared" si="39"/>
        <v/>
      </c>
      <c r="K23" s="8" t="str">
        <f t="shared" si="40"/>
        <v>L</v>
      </c>
      <c r="L23" s="54"/>
      <c r="M23" s="17" t="str">
        <f>IF('Hedging Dashboard'!AH23="","",'Hedging Dashboard'!AH23)</f>
        <v>B</v>
      </c>
      <c r="O23" s="9" t="str">
        <f t="shared" si="3"/>
        <v>D3</v>
      </c>
      <c r="P23" s="96" t="str">
        <f t="shared" si="41"/>
        <v>XF2</v>
      </c>
      <c r="Q23" s="97" t="str">
        <f t="shared" si="42"/>
        <v/>
      </c>
      <c r="R23" s="4" t="str">
        <f t="shared" si="43"/>
        <v>L</v>
      </c>
      <c r="S23" s="4">
        <f t="shared" si="13"/>
        <v>-32</v>
      </c>
      <c r="T23" s="130" t="str">
        <f t="shared" si="44"/>
        <v/>
      </c>
      <c r="U23" s="4">
        <f>IF(M23="","",IF(B23="NB",U22,IF(T23="",SUM($T$5:$T23)+S23,SUM($T$5:$T23))))</f>
        <v>-33</v>
      </c>
      <c r="V23" s="108" t="str">
        <f t="shared" si="0"/>
        <v/>
      </c>
      <c r="W23" s="82">
        <f t="shared" si="14"/>
        <v>-6</v>
      </c>
      <c r="X23" s="84" t="str">
        <f t="shared" si="15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 t="shared" si="16"/>
        <v>B</v>
      </c>
      <c r="AF23" s="1" t="str">
        <f t="shared" si="17"/>
        <v/>
      </c>
      <c r="AG23" s="1" t="str">
        <f t="shared" si="18"/>
        <v>F3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5"/>
        <v>6</v>
      </c>
      <c r="AL23" s="1">
        <f t="shared" si="46"/>
        <v>0</v>
      </c>
      <c r="AM23" s="1">
        <f t="shared" si="5"/>
        <v>-10</v>
      </c>
      <c r="AN23" s="1">
        <f t="shared" si="22"/>
        <v>-6</v>
      </c>
      <c r="AO23" s="1" t="str">
        <f t="shared" si="57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11</v>
      </c>
      <c r="AT23" s="15" t="str">
        <f t="shared" si="47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XF2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50"/>
        <v>P</v>
      </c>
      <c r="BH23" s="1" t="str">
        <f t="shared" si="33"/>
        <v>XF2W</v>
      </c>
      <c r="BI23" s="1" t="str">
        <f t="shared" si="51"/>
        <v>B</v>
      </c>
      <c r="BJ23" s="1" t="str">
        <f t="shared" si="34"/>
        <v>F2L</v>
      </c>
      <c r="BK23" s="1" t="str">
        <f t="shared" si="52"/>
        <v>F3</v>
      </c>
      <c r="BL23" s="1" t="str">
        <f t="shared" si="35"/>
        <v>F3L</v>
      </c>
      <c r="BM23" s="1" t="str">
        <f t="shared" si="53"/>
        <v>XF2</v>
      </c>
      <c r="BN23" s="1">
        <f t="shared" si="54"/>
        <v>1</v>
      </c>
      <c r="BO23" s="1" t="str">
        <f t="shared" si="55"/>
        <v>3</v>
      </c>
      <c r="BP23" s="1" t="str">
        <f t="shared" si="56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5" t="str">
        <f t="shared" si="11"/>
        <v>B3</v>
      </c>
      <c r="C24" s="102" t="str">
        <f t="shared" si="1"/>
        <v/>
      </c>
      <c r="D24" s="98" t="str">
        <f t="shared" si="36"/>
        <v/>
      </c>
      <c r="E24" s="99" t="str">
        <f t="shared" si="37"/>
        <v>F2</v>
      </c>
      <c r="F24" s="10" t="str">
        <f t="shared" si="12"/>
        <v>W</v>
      </c>
      <c r="H24" s="105" t="str">
        <f t="shared" si="2"/>
        <v/>
      </c>
      <c r="I24" s="98" t="str">
        <f t="shared" si="38"/>
        <v/>
      </c>
      <c r="J24" s="99" t="str">
        <f t="shared" si="39"/>
        <v>XF2</v>
      </c>
      <c r="K24" s="10" t="str">
        <f t="shared" si="40"/>
        <v>W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41"/>
        <v>XB</v>
      </c>
      <c r="Q24" s="99" t="str">
        <f t="shared" si="42"/>
        <v/>
      </c>
      <c r="R24" s="5" t="str">
        <f t="shared" si="43"/>
        <v>L</v>
      </c>
      <c r="S24" s="5">
        <f t="shared" si="13"/>
        <v>-29</v>
      </c>
      <c r="T24" s="131" t="str">
        <f t="shared" si="44"/>
        <v/>
      </c>
      <c r="U24" s="5">
        <f>IF(M24="","",IF(B24="NB",U23,IF(T24="",SUM($T$5:$T24)+S24,SUM($T$5:$T24))))</f>
        <v>-30</v>
      </c>
      <c r="V24" s="109" t="str">
        <f t="shared" si="0"/>
        <v/>
      </c>
      <c r="W24" s="82">
        <f t="shared" si="14"/>
        <v>3</v>
      </c>
      <c r="X24" s="84" t="str">
        <f t="shared" si="15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 t="shared" si="16"/>
        <v/>
      </c>
      <c r="AF24" s="1" t="str">
        <f t="shared" si="17"/>
        <v>F2</v>
      </c>
      <c r="AG24" s="1" t="str">
        <f t="shared" si="18"/>
        <v/>
      </c>
      <c r="AH24" s="1" t="str">
        <f t="shared" si="19"/>
        <v>XF2</v>
      </c>
      <c r="AI24" s="1" t="str">
        <f t="shared" si="20"/>
        <v>XB</v>
      </c>
      <c r="AJ24" s="1" t="str">
        <f t="shared" si="21"/>
        <v/>
      </c>
      <c r="AK24" s="1">
        <f t="shared" si="45"/>
        <v>1</v>
      </c>
      <c r="AL24" s="1">
        <f t="shared" si="46"/>
        <v>4</v>
      </c>
      <c r="AM24" s="1">
        <f t="shared" si="5"/>
        <v>-9</v>
      </c>
      <c r="AN24" s="1">
        <f t="shared" si="22"/>
        <v>1</v>
      </c>
      <c r="AO24" s="1" t="str">
        <f t="shared" si="57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12</v>
      </c>
      <c r="AT24" s="15" t="str">
        <f t="shared" si="47"/>
        <v>Y</v>
      </c>
      <c r="AU24" s="1" t="str">
        <f t="shared" si="27"/>
        <v>N</v>
      </c>
      <c r="AV24" s="1" t="str">
        <f t="shared" si="28"/>
        <v>N</v>
      </c>
      <c r="AW24" s="1" t="str">
        <f t="shared" si="29"/>
        <v>N</v>
      </c>
      <c r="AX24" s="1" t="str">
        <f t="shared" si="30"/>
        <v>XB</v>
      </c>
      <c r="AY24" s="1" t="str">
        <f t="shared" si="31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50"/>
        <v>P</v>
      </c>
      <c r="BH24" s="1" t="str">
        <f t="shared" si="33"/>
        <v>BL</v>
      </c>
      <c r="BI24" s="1" t="str">
        <f t="shared" si="51"/>
        <v>F2</v>
      </c>
      <c r="BJ24" s="1" t="str">
        <f t="shared" si="34"/>
        <v>F3L</v>
      </c>
      <c r="BK24" s="1" t="str">
        <f t="shared" si="52"/>
        <v>XF2</v>
      </c>
      <c r="BL24" s="1" t="str">
        <f t="shared" si="35"/>
        <v>XF2L</v>
      </c>
      <c r="BM24" s="1" t="str">
        <f t="shared" si="53"/>
        <v>XB</v>
      </c>
      <c r="BN24" s="1" t="str">
        <f t="shared" si="54"/>
        <v>2</v>
      </c>
      <c r="BO24" s="1" t="str">
        <f t="shared" si="55"/>
        <v>2</v>
      </c>
      <c r="BP24" s="1">
        <f t="shared" si="56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B3</v>
      </c>
      <c r="C25" s="100" t="str">
        <f t="shared" si="1"/>
        <v/>
      </c>
      <c r="D25" s="13" t="str">
        <f t="shared" si="36"/>
        <v/>
      </c>
      <c r="E25" s="45" t="str">
        <f t="shared" si="37"/>
        <v>B</v>
      </c>
      <c r="F25" s="14" t="str">
        <f t="shared" si="12"/>
        <v>W</v>
      </c>
      <c r="H25" s="103" t="str">
        <f t="shared" si="2"/>
        <v/>
      </c>
      <c r="I25" s="13" t="str">
        <f t="shared" si="38"/>
        <v/>
      </c>
      <c r="J25" s="45" t="str">
        <f t="shared" si="39"/>
        <v>F3</v>
      </c>
      <c r="K25" s="14" t="str">
        <f t="shared" si="40"/>
        <v>W</v>
      </c>
      <c r="L25" s="54"/>
      <c r="M25" s="16" t="str">
        <f>IF('Hedging Dashboard'!AH25="","",'Hedging Dashboard'!AH25)</f>
        <v>B</v>
      </c>
      <c r="O25" s="12" t="str">
        <f t="shared" si="3"/>
        <v>F3</v>
      </c>
      <c r="P25" s="13" t="str">
        <f t="shared" si="41"/>
        <v>B</v>
      </c>
      <c r="Q25" s="45" t="str">
        <f t="shared" si="42"/>
        <v/>
      </c>
      <c r="R25" s="95" t="str">
        <f t="shared" si="43"/>
        <v>L</v>
      </c>
      <c r="S25" s="95">
        <f t="shared" si="13"/>
        <v>-26</v>
      </c>
      <c r="T25" s="106" t="str">
        <f t="shared" si="44"/>
        <v/>
      </c>
      <c r="U25" s="95">
        <f>IF(M25="","",IF(B25="NB",U24,IF(T25="",SUM($T$5:$T25)+S25,SUM($T$5:$T25))))</f>
        <v>-27</v>
      </c>
      <c r="V25" s="107" t="str">
        <f t="shared" si="0"/>
        <v/>
      </c>
      <c r="W25" s="82">
        <f t="shared" si="14"/>
        <v>3</v>
      </c>
      <c r="X25" s="84" t="str">
        <f t="shared" si="15"/>
        <v>W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 t="shared" si="16"/>
        <v/>
      </c>
      <c r="AF25" s="1" t="str">
        <f t="shared" si="17"/>
        <v>B</v>
      </c>
      <c r="AG25" s="1" t="str">
        <f t="shared" si="18"/>
        <v/>
      </c>
      <c r="AH25" s="1" t="str">
        <f t="shared" si="19"/>
        <v>F3</v>
      </c>
      <c r="AI25" s="1" t="str">
        <f t="shared" si="20"/>
        <v>B</v>
      </c>
      <c r="AJ25" s="1" t="str">
        <f t="shared" si="21"/>
        <v/>
      </c>
      <c r="AK25" s="1">
        <f t="shared" si="45"/>
        <v>1</v>
      </c>
      <c r="AL25" s="1">
        <f t="shared" si="46"/>
        <v>4</v>
      </c>
      <c r="AM25" s="1">
        <f t="shared" si="5"/>
        <v>-6</v>
      </c>
      <c r="AN25" s="1">
        <f t="shared" si="22"/>
        <v>3</v>
      </c>
      <c r="AO25" s="1" t="str">
        <f t="shared" si="57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13</v>
      </c>
      <c r="AT25" s="15" t="str">
        <f t="shared" si="47"/>
        <v>N</v>
      </c>
      <c r="AU25" s="1" t="str">
        <f t="shared" si="27"/>
        <v>Y</v>
      </c>
      <c r="AV25" s="1" t="str">
        <f t="shared" si="28"/>
        <v>N</v>
      </c>
      <c r="AW25" s="1" t="str">
        <f t="shared" si="29"/>
        <v>N</v>
      </c>
      <c r="AX25" s="1" t="str">
        <f t="shared" si="30"/>
        <v>B</v>
      </c>
      <c r="AY25" s="1" t="str">
        <f t="shared" si="31"/>
        <v/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50"/>
        <v>B</v>
      </c>
      <c r="BH25" s="1" t="str">
        <f t="shared" si="33"/>
        <v>F2W</v>
      </c>
      <c r="BI25" s="1" t="str">
        <f t="shared" si="51"/>
        <v>B</v>
      </c>
      <c r="BJ25" s="1" t="str">
        <f t="shared" si="34"/>
        <v>XF2W</v>
      </c>
      <c r="BK25" s="1" t="str">
        <f t="shared" si="52"/>
        <v>F3</v>
      </c>
      <c r="BL25" s="1" t="str">
        <f t="shared" si="35"/>
        <v>XBL</v>
      </c>
      <c r="BM25" s="1" t="str">
        <f t="shared" si="53"/>
        <v>B</v>
      </c>
      <c r="BN25" s="1">
        <f t="shared" si="54"/>
        <v>1</v>
      </c>
      <c r="BO25" s="1" t="str">
        <f t="shared" si="55"/>
        <v>3</v>
      </c>
      <c r="BP25" s="1">
        <f t="shared" si="56"/>
        <v>1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B3</v>
      </c>
      <c r="C26" s="101" t="str">
        <f t="shared" si="1"/>
        <v/>
      </c>
      <c r="D26" s="96" t="str">
        <f t="shared" si="36"/>
        <v/>
      </c>
      <c r="E26" s="97" t="str">
        <f t="shared" si="37"/>
        <v>L4</v>
      </c>
      <c r="F26" s="8" t="str">
        <f t="shared" si="12"/>
        <v>L</v>
      </c>
      <c r="H26" s="104" t="str">
        <f t="shared" si="2"/>
        <v/>
      </c>
      <c r="I26" s="96" t="str">
        <f t="shared" si="38"/>
        <v/>
      </c>
      <c r="J26" s="97" t="str">
        <f t="shared" si="39"/>
        <v>B</v>
      </c>
      <c r="K26" s="8" t="str">
        <f t="shared" si="40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41"/>
        <v>F2</v>
      </c>
      <c r="Q26" s="97" t="str">
        <f t="shared" si="42"/>
        <v/>
      </c>
      <c r="R26" s="4" t="str">
        <f t="shared" si="43"/>
        <v>W</v>
      </c>
      <c r="S26" s="4">
        <f t="shared" si="13"/>
        <v>-29</v>
      </c>
      <c r="T26" s="130" t="str">
        <f t="shared" si="44"/>
        <v/>
      </c>
      <c r="U26" s="4">
        <f>IF(M26="","",IF(B26="NB",U25,IF(T26="",SUM($T$5:$T26)+S26,SUM($T$5:$T26))))</f>
        <v>-30</v>
      </c>
      <c r="V26" s="108" t="str">
        <f t="shared" si="0"/>
        <v/>
      </c>
      <c r="W26" s="82">
        <f t="shared" si="14"/>
        <v>-3</v>
      </c>
      <c r="X26" s="84" t="str">
        <f t="shared" si="15"/>
        <v>L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 t="shared" si="16"/>
        <v/>
      </c>
      <c r="AF26" s="1" t="str">
        <f t="shared" si="17"/>
        <v>L4</v>
      </c>
      <c r="AG26" s="1" t="str">
        <f t="shared" si="18"/>
        <v/>
      </c>
      <c r="AH26" s="1" t="str">
        <f t="shared" si="19"/>
        <v>B</v>
      </c>
      <c r="AI26" s="1" t="str">
        <f t="shared" si="20"/>
        <v>F2</v>
      </c>
      <c r="AJ26" s="1" t="str">
        <f t="shared" si="21"/>
        <v/>
      </c>
      <c r="AK26" s="1">
        <f t="shared" si="45"/>
        <v>2</v>
      </c>
      <c r="AL26" s="1">
        <f t="shared" si="46"/>
        <v>5</v>
      </c>
      <c r="AM26" s="1">
        <f t="shared" si="5"/>
        <v>-7</v>
      </c>
      <c r="AN26" s="1">
        <f t="shared" si="22"/>
        <v>-1</v>
      </c>
      <c r="AO26" s="1" t="str">
        <f t="shared" si="57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N</v>
      </c>
      <c r="AS26" s="1">
        <f t="shared" si="26"/>
        <v>14</v>
      </c>
      <c r="AT26" s="15" t="str">
        <f t="shared" si="47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>F2</v>
      </c>
      <c r="AY26" s="1" t="str">
        <f t="shared" si="31"/>
        <v/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8">IF(AZ21="",0,AZ21)&amp;IF(AZ22="",0,AZ22)&amp;IF(AZ23="",0,AZ23)&amp;IF(AZ24="",0,AZ24)&amp;IF(AZ25="",0,AZ25)</f>
        <v>34000</v>
      </c>
      <c r="BC26" s="1" t="str">
        <f t="shared" si="58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50"/>
        <v>B</v>
      </c>
      <c r="BH26" s="1" t="str">
        <f t="shared" si="33"/>
        <v>BW</v>
      </c>
      <c r="BI26" s="1" t="str">
        <f t="shared" si="51"/>
        <v>L4</v>
      </c>
      <c r="BJ26" s="1" t="str">
        <f t="shared" si="34"/>
        <v>F3W</v>
      </c>
      <c r="BK26" s="1" t="str">
        <f t="shared" si="52"/>
        <v>B</v>
      </c>
      <c r="BL26" s="1" t="str">
        <f t="shared" si="35"/>
        <v>BL</v>
      </c>
      <c r="BM26" s="1" t="str">
        <f t="shared" si="53"/>
        <v>F2</v>
      </c>
      <c r="BN26" s="1" t="str">
        <f t="shared" si="54"/>
        <v>4</v>
      </c>
      <c r="BO26" s="1">
        <f t="shared" si="55"/>
        <v>1</v>
      </c>
      <c r="BP26" s="1" t="str">
        <f t="shared" si="56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P5</v>
      </c>
      <c r="C27" s="101" t="str">
        <f t="shared" si="1"/>
        <v/>
      </c>
      <c r="D27" s="96" t="str">
        <f t="shared" si="36"/>
        <v>F2</v>
      </c>
      <c r="E27" s="97" t="str">
        <f t="shared" si="37"/>
        <v/>
      </c>
      <c r="F27" s="8" t="str">
        <f t="shared" si="12"/>
        <v>W</v>
      </c>
      <c r="H27" s="104" t="str">
        <f t="shared" si="2"/>
        <v/>
      </c>
      <c r="I27" s="96" t="str">
        <f t="shared" si="38"/>
        <v>F2</v>
      </c>
      <c r="J27" s="97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41"/>
        <v>B</v>
      </c>
      <c r="Q27" s="97" t="str">
        <f t="shared" si="42"/>
        <v/>
      </c>
      <c r="R27" s="4" t="str">
        <f t="shared" si="43"/>
        <v>W</v>
      </c>
      <c r="S27" s="4">
        <f t="shared" si="13"/>
        <v>-24</v>
      </c>
      <c r="T27" s="130" t="str">
        <f t="shared" si="44"/>
        <v/>
      </c>
      <c r="U27" s="4">
        <f>IF(M27="","",IF(B27="NB",U26,IF(T27="",SUM($T$5:$T27)+S27,SUM($T$5:$T27))))</f>
        <v>-25</v>
      </c>
      <c r="V27" s="108" t="str">
        <f t="shared" si="0"/>
        <v/>
      </c>
      <c r="W27" s="82">
        <f t="shared" si="14"/>
        <v>5</v>
      </c>
      <c r="X27" s="84" t="str">
        <f t="shared" si="15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 t="shared" si="16"/>
        <v>F2</v>
      </c>
      <c r="AF27" s="1" t="str">
        <f t="shared" si="17"/>
        <v/>
      </c>
      <c r="AG27" s="1" t="str">
        <f t="shared" si="18"/>
        <v>F2</v>
      </c>
      <c r="AH27" s="1" t="str">
        <f t="shared" si="19"/>
        <v/>
      </c>
      <c r="AI27" s="1" t="str">
        <f t="shared" si="20"/>
        <v>B</v>
      </c>
      <c r="AJ27" s="1" t="str">
        <f t="shared" si="21"/>
        <v/>
      </c>
      <c r="AK27" s="1">
        <f t="shared" si="45"/>
        <v>5</v>
      </c>
      <c r="AL27" s="1">
        <f t="shared" si="46"/>
        <v>0</v>
      </c>
      <c r="AM27" s="1">
        <f t="shared" si="5"/>
        <v>-6</v>
      </c>
      <c r="AN27" s="1">
        <f t="shared" si="22"/>
        <v>1</v>
      </c>
      <c r="AO27" s="1" t="str">
        <f t="shared" si="57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N</v>
      </c>
      <c r="AS27" s="1">
        <f t="shared" si="26"/>
        <v>15</v>
      </c>
      <c r="AT27" s="15" t="str">
        <f t="shared" si="47"/>
        <v>Y</v>
      </c>
      <c r="AU27" s="1" t="str">
        <f t="shared" si="27"/>
        <v>Y</v>
      </c>
      <c r="AV27" s="1" t="str">
        <f t="shared" si="28"/>
        <v>Y</v>
      </c>
      <c r="AW27" s="1" t="str">
        <f t="shared" si="29"/>
        <v>N</v>
      </c>
      <c r="AX27" s="1" t="str">
        <f t="shared" si="30"/>
        <v>B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8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50"/>
        <v>B</v>
      </c>
      <c r="BH27" s="1" t="str">
        <f t="shared" si="33"/>
        <v>L4L</v>
      </c>
      <c r="BI27" s="1" t="str">
        <f t="shared" si="51"/>
        <v>F2</v>
      </c>
      <c r="BJ27" s="1" t="str">
        <f t="shared" si="34"/>
        <v>BL</v>
      </c>
      <c r="BK27" s="1" t="str">
        <f t="shared" si="52"/>
        <v>F2</v>
      </c>
      <c r="BL27" s="1" t="str">
        <f t="shared" si="35"/>
        <v>F2W</v>
      </c>
      <c r="BM27" s="1" t="str">
        <f t="shared" si="53"/>
        <v>B</v>
      </c>
      <c r="BN27" s="1" t="str">
        <f t="shared" si="54"/>
        <v>2</v>
      </c>
      <c r="BO27" s="1" t="str">
        <f t="shared" si="55"/>
        <v>2</v>
      </c>
      <c r="BP27" s="1">
        <f t="shared" si="56"/>
        <v>1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B2</v>
      </c>
      <c r="C28" s="101" t="str">
        <f t="shared" si="1"/>
        <v/>
      </c>
      <c r="D28" s="96" t="str">
        <f t="shared" si="36"/>
        <v>B</v>
      </c>
      <c r="E28" s="97" t="str">
        <f t="shared" si="37"/>
        <v/>
      </c>
      <c r="F28" s="8" t="str">
        <f t="shared" si="12"/>
        <v>W</v>
      </c>
      <c r="H28" s="104" t="str">
        <f t="shared" si="2"/>
        <v/>
      </c>
      <c r="I28" s="96" t="str">
        <f t="shared" si="38"/>
        <v>B</v>
      </c>
      <c r="J28" s="97" t="str">
        <f t="shared" si="39"/>
        <v/>
      </c>
      <c r="K28" s="8" t="str">
        <f t="shared" si="40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41"/>
        <v/>
      </c>
      <c r="Q28" s="97" t="str">
        <f t="shared" si="42"/>
        <v>L4</v>
      </c>
      <c r="R28" s="4" t="str">
        <f t="shared" si="43"/>
        <v>L</v>
      </c>
      <c r="S28" s="4">
        <f t="shared" si="13"/>
        <v>-26</v>
      </c>
      <c r="T28" s="130" t="str">
        <f t="shared" si="44"/>
        <v/>
      </c>
      <c r="U28" s="4">
        <f>IF(M28="","",IF(B28="NB",U27,IF(T28="",SUM($T$5:$T28)+S28,SUM($T$5:$T28))))</f>
        <v>-27</v>
      </c>
      <c r="V28" s="108" t="str">
        <f t="shared" si="0"/>
        <v/>
      </c>
      <c r="W28" s="82">
        <f t="shared" si="14"/>
        <v>-2</v>
      </c>
      <c r="X28" s="84" t="str">
        <f t="shared" si="15"/>
        <v>L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 t="shared" si="16"/>
        <v>B</v>
      </c>
      <c r="AF28" s="1" t="str">
        <f t="shared" si="17"/>
        <v/>
      </c>
      <c r="AG28" s="1" t="str">
        <f t="shared" si="18"/>
        <v>B</v>
      </c>
      <c r="AH28" s="1" t="str">
        <f t="shared" si="19"/>
        <v/>
      </c>
      <c r="AI28" s="1" t="str">
        <f t="shared" si="20"/>
        <v/>
      </c>
      <c r="AJ28" s="1" t="str">
        <f t="shared" si="21"/>
        <v>L4</v>
      </c>
      <c r="AK28" s="1">
        <f t="shared" si="45"/>
        <v>2</v>
      </c>
      <c r="AL28" s="1">
        <f t="shared" si="46"/>
        <v>4</v>
      </c>
      <c r="AM28" s="1">
        <f t="shared" si="5"/>
        <v>-7</v>
      </c>
      <c r="AN28" s="1">
        <f t="shared" si="22"/>
        <v>-1</v>
      </c>
      <c r="AO28" s="1" t="str">
        <f t="shared" si="57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16</v>
      </c>
      <c r="AT28" s="15" t="str">
        <f t="shared" si="47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/>
      </c>
      <c r="AY28" s="1" t="str">
        <f t="shared" si="31"/>
        <v>L4</v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8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50"/>
        <v>P</v>
      </c>
      <c r="BH28" s="1" t="str">
        <f t="shared" si="33"/>
        <v>F2W</v>
      </c>
      <c r="BI28" s="1" t="str">
        <f t="shared" si="51"/>
        <v>B</v>
      </c>
      <c r="BJ28" s="1" t="str">
        <f t="shared" si="34"/>
        <v>F2W</v>
      </c>
      <c r="BK28" s="1" t="str">
        <f t="shared" si="52"/>
        <v>B</v>
      </c>
      <c r="BL28" s="1" t="str">
        <f t="shared" si="35"/>
        <v>BW</v>
      </c>
      <c r="BM28" s="1" t="str">
        <f t="shared" si="53"/>
        <v>L4</v>
      </c>
      <c r="BN28" s="1">
        <f t="shared" si="54"/>
        <v>1</v>
      </c>
      <c r="BO28" s="1">
        <f t="shared" si="55"/>
        <v>1</v>
      </c>
      <c r="BP28" s="1" t="str">
        <f t="shared" si="56"/>
        <v>4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5" t="str">
        <f t="shared" si="11"/>
        <v>P6</v>
      </c>
      <c r="C29" s="102" t="str">
        <f t="shared" si="1"/>
        <v/>
      </c>
      <c r="D29" s="98" t="str">
        <f t="shared" si="36"/>
        <v>L4</v>
      </c>
      <c r="E29" s="99" t="str">
        <f t="shared" si="37"/>
        <v/>
      </c>
      <c r="F29" s="10" t="str">
        <f t="shared" si="12"/>
        <v>W</v>
      </c>
      <c r="H29" s="105" t="str">
        <f t="shared" si="2"/>
        <v/>
      </c>
      <c r="I29" s="98" t="str">
        <f t="shared" si="38"/>
        <v>L4</v>
      </c>
      <c r="J29" s="99" t="str">
        <f t="shared" si="39"/>
        <v/>
      </c>
      <c r="K29" s="10" t="str">
        <f t="shared" si="40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41"/>
        <v/>
      </c>
      <c r="Q29" s="99" t="str">
        <f t="shared" si="42"/>
        <v>F2</v>
      </c>
      <c r="R29" s="5" t="str">
        <f t="shared" si="43"/>
        <v>L</v>
      </c>
      <c r="S29" s="5">
        <f t="shared" si="13"/>
        <v>-20</v>
      </c>
      <c r="T29" s="131" t="str">
        <f t="shared" si="44"/>
        <v/>
      </c>
      <c r="U29" s="5">
        <f>IF(M29="","",IF(B29="NB",U28,IF(T29="",SUM($T$5:$T29)+S29,SUM($T$5:$T29))))</f>
        <v>-21</v>
      </c>
      <c r="V29" s="109" t="str">
        <f t="shared" si="0"/>
        <v/>
      </c>
      <c r="W29" s="82">
        <f t="shared" si="14"/>
        <v>6</v>
      </c>
      <c r="X29" s="84" t="str">
        <f t="shared" si="15"/>
        <v>W</v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 t="shared" si="16"/>
        <v>L4</v>
      </c>
      <c r="AF29" s="1" t="str">
        <f t="shared" si="17"/>
        <v/>
      </c>
      <c r="AG29" s="1" t="str">
        <f t="shared" si="18"/>
        <v>L4</v>
      </c>
      <c r="AH29" s="1" t="str">
        <f t="shared" si="19"/>
        <v/>
      </c>
      <c r="AI29" s="1" t="str">
        <f t="shared" si="20"/>
        <v/>
      </c>
      <c r="AJ29" s="1" t="str">
        <f t="shared" si="21"/>
        <v>F2</v>
      </c>
      <c r="AK29" s="1">
        <f t="shared" si="45"/>
        <v>8</v>
      </c>
      <c r="AL29" s="1">
        <f t="shared" si="46"/>
        <v>2</v>
      </c>
      <c r="AM29" s="1">
        <f t="shared" si="5"/>
        <v>-6</v>
      </c>
      <c r="AN29" s="1">
        <f t="shared" si="22"/>
        <v>1</v>
      </c>
      <c r="AO29" s="1" t="str">
        <f t="shared" si="57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17</v>
      </c>
      <c r="AT29" s="15" t="str">
        <f t="shared" si="47"/>
        <v>Y</v>
      </c>
      <c r="AU29" s="1" t="str">
        <f t="shared" si="27"/>
        <v>Y</v>
      </c>
      <c r="AV29" s="1" t="str">
        <f t="shared" si="28"/>
        <v>N</v>
      </c>
      <c r="AW29" s="1" t="str">
        <f t="shared" si="29"/>
        <v>N</v>
      </c>
      <c r="AX29" s="1" t="str">
        <f t="shared" si="30"/>
        <v/>
      </c>
      <c r="AY29" s="1" t="str">
        <f t="shared" si="31"/>
        <v>F2</v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8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50"/>
        <v>P</v>
      </c>
      <c r="BH29" s="1" t="str">
        <f t="shared" si="33"/>
        <v>BW</v>
      </c>
      <c r="BI29" s="1" t="str">
        <f t="shared" si="51"/>
        <v>L4</v>
      </c>
      <c r="BJ29" s="1" t="str">
        <f t="shared" si="34"/>
        <v>BW</v>
      </c>
      <c r="BK29" s="1" t="str">
        <f t="shared" si="52"/>
        <v>L4</v>
      </c>
      <c r="BL29" s="1" t="str">
        <f t="shared" si="35"/>
        <v>L4L</v>
      </c>
      <c r="BM29" s="1" t="str">
        <f t="shared" si="53"/>
        <v>F2</v>
      </c>
      <c r="BN29" s="1" t="str">
        <f t="shared" si="54"/>
        <v>4</v>
      </c>
      <c r="BO29" s="1" t="str">
        <f t="shared" si="55"/>
        <v>4</v>
      </c>
      <c r="BP29" s="1" t="str">
        <f t="shared" si="56"/>
        <v>2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P9</v>
      </c>
      <c r="C30" s="100" t="str">
        <f t="shared" si="1"/>
        <v/>
      </c>
      <c r="D30" s="13" t="str">
        <f t="shared" si="36"/>
        <v>L3</v>
      </c>
      <c r="E30" s="45" t="str">
        <f t="shared" si="37"/>
        <v/>
      </c>
      <c r="F30" s="14" t="str">
        <f t="shared" si="12"/>
        <v>W</v>
      </c>
      <c r="H30" s="103" t="str">
        <f t="shared" si="2"/>
        <v/>
      </c>
      <c r="I30" s="13" t="str">
        <f t="shared" si="38"/>
        <v>L3</v>
      </c>
      <c r="J30" s="45" t="str">
        <f t="shared" si="39"/>
        <v/>
      </c>
      <c r="K30" s="14" t="str">
        <f t="shared" si="40"/>
        <v>W</v>
      </c>
      <c r="L30" s="54"/>
      <c r="M30" s="16" t="str">
        <f>IF('Hedging Dashboard'!AH30="","",'Hedging Dashboard'!AH30)</f>
        <v>P</v>
      </c>
      <c r="O30" s="12" t="str">
        <f t="shared" si="3"/>
        <v>D3</v>
      </c>
      <c r="P30" s="13" t="str">
        <f t="shared" si="41"/>
        <v>F3</v>
      </c>
      <c r="Q30" s="45" t="str">
        <f t="shared" si="42"/>
        <v/>
      </c>
      <c r="R30" s="95" t="str">
        <f t="shared" si="43"/>
        <v>W</v>
      </c>
      <c r="S30" s="95">
        <f t="shared" si="13"/>
        <v>-11</v>
      </c>
      <c r="T30" s="106">
        <f t="shared" si="44"/>
        <v>-11</v>
      </c>
      <c r="U30" s="95">
        <f>IF(M30="","",IF(B30="NB",U29,IF(T30="",SUM($T$5:$T30)+S30,SUM($T$5:$T30))))</f>
        <v>-12</v>
      </c>
      <c r="V30" s="107" t="str">
        <f t="shared" si="0"/>
        <v>Rabbit</v>
      </c>
      <c r="W30" s="82">
        <f t="shared" si="14"/>
        <v>9</v>
      </c>
      <c r="X30" s="84" t="str">
        <f t="shared" si="15"/>
        <v>W</v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WW</v>
      </c>
      <c r="AC30" s="4" t="str">
        <f t="shared" si="9"/>
        <v>WW</v>
      </c>
      <c r="AD30" s="4" t="str">
        <f t="shared" si="10"/>
        <v>LL</v>
      </c>
      <c r="AE30" s="1" t="str">
        <f t="shared" si="16"/>
        <v>L3</v>
      </c>
      <c r="AF30" s="1" t="str">
        <f t="shared" si="17"/>
        <v/>
      </c>
      <c r="AG30" s="1" t="str">
        <f t="shared" si="18"/>
        <v>L3</v>
      </c>
      <c r="AH30" s="1" t="str">
        <f t="shared" si="19"/>
        <v/>
      </c>
      <c r="AI30" s="1" t="str">
        <f t="shared" si="20"/>
        <v>F3</v>
      </c>
      <c r="AJ30" s="1" t="str">
        <f t="shared" si="21"/>
        <v/>
      </c>
      <c r="AK30" s="1">
        <f t="shared" si="45"/>
        <v>9</v>
      </c>
      <c r="AL30" s="1">
        <f t="shared" si="46"/>
        <v>0</v>
      </c>
      <c r="AM30" s="1">
        <f t="shared" si="5"/>
        <v>-3</v>
      </c>
      <c r="AN30" s="1">
        <f t="shared" si="22"/>
        <v>3</v>
      </c>
      <c r="AO30" s="1" t="str">
        <f t="shared" si="57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N</v>
      </c>
      <c r="AS30" s="1">
        <f t="shared" si="26"/>
        <v>18</v>
      </c>
      <c r="AT30" s="15" t="str">
        <f t="shared" si="47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R</v>
      </c>
      <c r="AX30" s="1" t="str">
        <f t="shared" si="30"/>
        <v>F3</v>
      </c>
      <c r="AY30" s="1" t="str">
        <f t="shared" si="31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8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50"/>
        <v>P</v>
      </c>
      <c r="BH30" s="1" t="str">
        <f t="shared" si="33"/>
        <v>L4W</v>
      </c>
      <c r="BI30" s="1" t="str">
        <f t="shared" si="51"/>
        <v>L3</v>
      </c>
      <c r="BJ30" s="1" t="str">
        <f t="shared" si="34"/>
        <v>L4W</v>
      </c>
      <c r="BK30" s="1" t="str">
        <f t="shared" si="52"/>
        <v>L3</v>
      </c>
      <c r="BL30" s="1" t="str">
        <f t="shared" si="35"/>
        <v>F2L</v>
      </c>
      <c r="BM30" s="1" t="str">
        <f t="shared" si="53"/>
        <v>F3</v>
      </c>
      <c r="BN30" s="1" t="str">
        <f t="shared" si="54"/>
        <v>3</v>
      </c>
      <c r="BO30" s="1" t="str">
        <f t="shared" si="55"/>
        <v>3</v>
      </c>
      <c r="BP30" s="1" t="str">
        <f t="shared" si="56"/>
        <v>3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>P3</v>
      </c>
      <c r="C31" s="101" t="str">
        <f t="shared" si="1"/>
        <v/>
      </c>
      <c r="D31" s="96" t="str">
        <f t="shared" si="36"/>
        <v>B</v>
      </c>
      <c r="E31" s="97" t="str">
        <f t="shared" si="37"/>
        <v/>
      </c>
      <c r="F31" s="8" t="str">
        <f t="shared" si="12"/>
        <v>L</v>
      </c>
      <c r="H31" s="104" t="str">
        <f t="shared" si="2"/>
        <v/>
      </c>
      <c r="I31" s="96" t="str">
        <f t="shared" si="38"/>
        <v>B</v>
      </c>
      <c r="J31" s="97" t="str">
        <f t="shared" si="39"/>
        <v/>
      </c>
      <c r="K31" s="8" t="str">
        <f t="shared" si="40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41"/>
        <v>B</v>
      </c>
      <c r="Q31" s="97" t="str">
        <f t="shared" si="42"/>
        <v/>
      </c>
      <c r="R31" s="4" t="str">
        <f t="shared" si="43"/>
        <v>L</v>
      </c>
      <c r="S31" s="4">
        <f t="shared" si="13"/>
        <v>-3</v>
      </c>
      <c r="T31" s="130" t="str">
        <f t="shared" si="44"/>
        <v/>
      </c>
      <c r="U31" s="4">
        <f>IF(M31="","",IF(B31="NB",U30,IF(T31="",SUM($T$5:$T31)+S31,SUM($T$5:$T31))))</f>
        <v>-15</v>
      </c>
      <c r="V31" s="108" t="str">
        <f t="shared" si="0"/>
        <v/>
      </c>
      <c r="W31" s="82">
        <f t="shared" si="14"/>
        <v>-3</v>
      </c>
      <c r="X31" s="84" t="str">
        <f t="shared" si="15"/>
        <v>L</v>
      </c>
      <c r="Y31" s="9" t="str">
        <f t="shared" si="6"/>
        <v>B</v>
      </c>
      <c r="Z31" s="4" t="str">
        <f t="shared" si="7"/>
        <v>B</v>
      </c>
      <c r="AA31" s="4" t="str">
        <f t="shared" si="8"/>
        <v>D3</v>
      </c>
      <c r="AB31" s="4" t="str">
        <f t="shared" si="4"/>
        <v>WW</v>
      </c>
      <c r="AC31" s="4" t="str">
        <f t="shared" si="9"/>
        <v>WW</v>
      </c>
      <c r="AD31" s="4" t="str">
        <f t="shared" si="10"/>
        <v>LW</v>
      </c>
      <c r="AE31" s="1" t="str">
        <f t="shared" si="16"/>
        <v>B</v>
      </c>
      <c r="AF31" s="1" t="str">
        <f t="shared" si="17"/>
        <v/>
      </c>
      <c r="AG31" s="1" t="str">
        <f t="shared" si="18"/>
        <v>B</v>
      </c>
      <c r="AH31" s="1" t="str">
        <f t="shared" si="19"/>
        <v/>
      </c>
      <c r="AI31" s="1" t="str">
        <f t="shared" si="20"/>
        <v>B</v>
      </c>
      <c r="AJ31" s="1" t="str">
        <f t="shared" si="21"/>
        <v/>
      </c>
      <c r="AK31" s="1">
        <f t="shared" si="45"/>
        <v>3</v>
      </c>
      <c r="AL31" s="1">
        <f t="shared" si="46"/>
        <v>0</v>
      </c>
      <c r="AM31" s="1">
        <f t="shared" si="5"/>
        <v>-4</v>
      </c>
      <c r="AN31" s="1">
        <f t="shared" si="22"/>
        <v>-1</v>
      </c>
      <c r="AO31" s="1" t="str">
        <f t="shared" si="57"/>
        <v>S</v>
      </c>
      <c r="AP31" s="1" t="str">
        <f t="shared" si="23"/>
        <v>Y</v>
      </c>
      <c r="AQ31" s="1" t="str">
        <f t="shared" si="24"/>
        <v>Y</v>
      </c>
      <c r="AR31" s="1" t="str">
        <f t="shared" si="25"/>
        <v>N</v>
      </c>
      <c r="AS31" s="1">
        <f t="shared" si="26"/>
        <v>1</v>
      </c>
      <c r="AT31" s="15" t="str">
        <f t="shared" si="47"/>
        <v>N</v>
      </c>
      <c r="AU31" s="1" t="str">
        <f t="shared" si="27"/>
        <v>N</v>
      </c>
      <c r="AV31" s="1" t="str">
        <f t="shared" si="28"/>
        <v>N</v>
      </c>
      <c r="AW31" s="1" t="str">
        <f t="shared" si="29"/>
        <v>N</v>
      </c>
      <c r="AX31" s="1" t="str">
        <f t="shared" si="30"/>
        <v>B</v>
      </c>
      <c r="AY31" s="1" t="str">
        <f t="shared" si="31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8"/>
        <v>12345</v>
      </c>
      <c r="BC31" s="1" t="str">
        <f t="shared" si="58"/>
        <v>00000</v>
      </c>
      <c r="BD31" s="1" t="str">
        <f t="shared" si="48"/>
        <v>012345</v>
      </c>
      <c r="BE31" s="1" t="str">
        <f t="shared" si="48"/>
        <v>300000</v>
      </c>
      <c r="BF31" s="1" t="str">
        <f t="shared" si="49"/>
        <v>P</v>
      </c>
      <c r="BG31" s="1" t="str">
        <f t="shared" si="50"/>
        <v>P</v>
      </c>
      <c r="BH31" s="1" t="str">
        <f t="shared" si="33"/>
        <v>L3W</v>
      </c>
      <c r="BI31" s="1" t="str">
        <f t="shared" si="51"/>
        <v>B</v>
      </c>
      <c r="BJ31" s="1" t="str">
        <f t="shared" si="34"/>
        <v>L3W</v>
      </c>
      <c r="BK31" s="1" t="str">
        <f t="shared" si="52"/>
        <v>B</v>
      </c>
      <c r="BL31" s="1" t="str">
        <f t="shared" si="35"/>
        <v>F3W</v>
      </c>
      <c r="BM31" s="1" t="str">
        <f t="shared" si="53"/>
        <v>B</v>
      </c>
      <c r="BN31" s="1">
        <f t="shared" si="54"/>
        <v>1</v>
      </c>
      <c r="BO31" s="1">
        <f t="shared" si="55"/>
        <v>1</v>
      </c>
      <c r="BP31" s="1">
        <f t="shared" si="56"/>
        <v>1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>B2</v>
      </c>
      <c r="C32" s="101" t="str">
        <f t="shared" si="1"/>
        <v/>
      </c>
      <c r="D32" s="96" t="str">
        <f t="shared" si="36"/>
        <v/>
      </c>
      <c r="E32" s="97" t="str">
        <f t="shared" si="37"/>
        <v>F2</v>
      </c>
      <c r="F32" s="8" t="str">
        <f t="shared" si="12"/>
        <v>W</v>
      </c>
      <c r="H32" s="104" t="str">
        <f t="shared" si="2"/>
        <v/>
      </c>
      <c r="I32" s="96" t="str">
        <f t="shared" si="38"/>
        <v/>
      </c>
      <c r="J32" s="97" t="str">
        <f t="shared" si="39"/>
        <v>F2</v>
      </c>
      <c r="K32" s="8" t="str">
        <f t="shared" si="40"/>
        <v>W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41"/>
        <v>F2</v>
      </c>
      <c r="Q32" s="97" t="str">
        <f t="shared" si="42"/>
        <v/>
      </c>
      <c r="R32" s="4" t="str">
        <f t="shared" si="43"/>
        <v>L</v>
      </c>
      <c r="S32" s="4">
        <f t="shared" si="13"/>
        <v>-1</v>
      </c>
      <c r="T32" s="130" t="str">
        <f t="shared" si="44"/>
        <v/>
      </c>
      <c r="U32" s="4">
        <f>IF(M32="","",IF(B32="NB",U31,IF(T32="",SUM($T$5:$T32)+S32,SUM($T$5:$T32))))</f>
        <v>-13</v>
      </c>
      <c r="V32" s="108" t="str">
        <f t="shared" si="0"/>
        <v/>
      </c>
      <c r="W32" s="82">
        <f t="shared" si="14"/>
        <v>2</v>
      </c>
      <c r="X32" s="84" t="str">
        <f t="shared" si="15"/>
        <v>W</v>
      </c>
      <c r="Y32" s="9" t="str">
        <f t="shared" si="6"/>
        <v>B</v>
      </c>
      <c r="Z32" s="4" t="str">
        <f t="shared" si="7"/>
        <v>B</v>
      </c>
      <c r="AA32" s="4" t="str">
        <f t="shared" si="8"/>
        <v>D3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18"/>
        <v/>
      </c>
      <c r="AH32" s="1" t="str">
        <f t="shared" si="19"/>
        <v>F2</v>
      </c>
      <c r="AI32" s="1" t="str">
        <f t="shared" si="20"/>
        <v>F2</v>
      </c>
      <c r="AJ32" s="1" t="str">
        <f t="shared" si="21"/>
        <v/>
      </c>
      <c r="AK32" s="1">
        <f t="shared" si="45"/>
        <v>2</v>
      </c>
      <c r="AL32" s="1">
        <f t="shared" si="46"/>
        <v>4</v>
      </c>
      <c r="AM32" s="1">
        <f t="shared" si="5"/>
        <v>-3</v>
      </c>
      <c r="AN32" s="1">
        <f t="shared" si="22"/>
        <v>1</v>
      </c>
      <c r="AO32" s="1" t="str">
        <f t="shared" si="57"/>
        <v>C</v>
      </c>
      <c r="AP32" s="1" t="str">
        <f t="shared" si="23"/>
        <v>Y</v>
      </c>
      <c r="AQ32" s="1" t="str">
        <f t="shared" si="24"/>
        <v>Y</v>
      </c>
      <c r="AR32" s="1" t="str">
        <f t="shared" si="25"/>
        <v>N</v>
      </c>
      <c r="AS32" s="1">
        <f t="shared" si="26"/>
        <v>2</v>
      </c>
      <c r="AT32" s="15" t="str">
        <f t="shared" si="47"/>
        <v>N</v>
      </c>
      <c r="AU32" s="1" t="str">
        <f t="shared" si="27"/>
        <v>N</v>
      </c>
      <c r="AV32" s="1" t="str">
        <f t="shared" si="28"/>
        <v>N</v>
      </c>
      <c r="AW32" s="1" t="str">
        <f t="shared" si="29"/>
        <v>N</v>
      </c>
      <c r="AX32" s="1" t="str">
        <f t="shared" si="30"/>
        <v>F2</v>
      </c>
      <c r="AY32" s="1" t="str">
        <f t="shared" si="31"/>
        <v/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8"/>
        <v>23450</v>
      </c>
      <c r="BC32" s="1" t="str">
        <f t="shared" si="58"/>
        <v>00001</v>
      </c>
      <c r="BD32" s="1" t="str">
        <f t="shared" si="48"/>
        <v>123450</v>
      </c>
      <c r="BE32" s="1" t="str">
        <f t="shared" si="48"/>
        <v>000001</v>
      </c>
      <c r="BF32" s="1" t="str">
        <f t="shared" si="49"/>
        <v>P</v>
      </c>
      <c r="BG32" s="1" t="str">
        <f t="shared" si="50"/>
        <v>P</v>
      </c>
      <c r="BH32" s="1" t="str">
        <f t="shared" si="33"/>
        <v>BL</v>
      </c>
      <c r="BI32" s="1" t="str">
        <f t="shared" si="51"/>
        <v>F2</v>
      </c>
      <c r="BJ32" s="1" t="str">
        <f t="shared" si="34"/>
        <v>BL</v>
      </c>
      <c r="BK32" s="1" t="str">
        <f t="shared" si="52"/>
        <v>F2</v>
      </c>
      <c r="BL32" s="1" t="str">
        <f t="shared" si="35"/>
        <v>BL</v>
      </c>
      <c r="BM32" s="1" t="str">
        <f t="shared" si="53"/>
        <v>F2</v>
      </c>
      <c r="BN32" s="1" t="str">
        <f t="shared" si="54"/>
        <v>2</v>
      </c>
      <c r="BO32" s="1" t="str">
        <f t="shared" si="55"/>
        <v>2</v>
      </c>
      <c r="BP32" s="1" t="str">
        <f t="shared" si="56"/>
        <v>2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LLLLL</v>
      </c>
      <c r="BY32" s="1">
        <f>General!G30</f>
        <v>-6</v>
      </c>
    </row>
    <row r="33" spans="1:77" ht="15.75" thickBot="1">
      <c r="A33" s="1">
        <v>24</v>
      </c>
      <c r="B33" s="9" t="str">
        <f t="shared" si="11"/>
        <v>P1</v>
      </c>
      <c r="C33" s="101" t="str">
        <f t="shared" si="1"/>
        <v/>
      </c>
      <c r="D33" s="96" t="str">
        <f t="shared" si="36"/>
        <v/>
      </c>
      <c r="E33" s="97" t="str">
        <f t="shared" si="37"/>
        <v>B</v>
      </c>
      <c r="F33" s="8" t="str">
        <f t="shared" si="12"/>
        <v>L</v>
      </c>
      <c r="H33" s="104" t="str">
        <f t="shared" si="2"/>
        <v/>
      </c>
      <c r="I33" s="96" t="str">
        <f t="shared" si="38"/>
        <v/>
      </c>
      <c r="J33" s="97" t="str">
        <f t="shared" si="39"/>
        <v>B</v>
      </c>
      <c r="K33" s="8" t="str">
        <f t="shared" si="40"/>
        <v>L</v>
      </c>
      <c r="L33" s="54"/>
      <c r="M33" s="17" t="str">
        <f>IF('Hedging Dashboard'!AH33="","",'Hedging Dashboard'!AH33)</f>
        <v>P</v>
      </c>
      <c r="O33" s="9" t="str">
        <f t="shared" si="3"/>
        <v>F3</v>
      </c>
      <c r="P33" s="96" t="str">
        <f t="shared" si="41"/>
        <v>F3</v>
      </c>
      <c r="Q33" s="97" t="str">
        <f t="shared" si="42"/>
        <v/>
      </c>
      <c r="R33" s="4" t="str">
        <f t="shared" si="43"/>
        <v>W</v>
      </c>
      <c r="S33" s="4">
        <f t="shared" si="13"/>
        <v>0</v>
      </c>
      <c r="T33" s="130">
        <f t="shared" si="44"/>
        <v>0</v>
      </c>
      <c r="U33" s="4">
        <f>IF(M33="","",IF(B33="NB",U32,IF(T33="",SUM($T$5:$T33)+S33,SUM($T$5:$T33))))</f>
        <v>-12</v>
      </c>
      <c r="V33" s="108" t="str">
        <f t="shared" si="0"/>
        <v/>
      </c>
      <c r="W33" s="82">
        <f t="shared" si="14"/>
        <v>1</v>
      </c>
      <c r="X33" s="84" t="str">
        <f t="shared" si="15"/>
        <v>W</v>
      </c>
      <c r="Y33" s="9" t="str">
        <f t="shared" si="6"/>
        <v>B</v>
      </c>
      <c r="Z33" s="4" t="str">
        <f t="shared" si="7"/>
        <v>B</v>
      </c>
      <c r="AA33" s="4" t="str">
        <f t="shared" si="8"/>
        <v>F3</v>
      </c>
      <c r="AB33" s="4" t="str">
        <f t="shared" si="4"/>
        <v>LW</v>
      </c>
      <c r="AC33" s="4" t="str">
        <f t="shared" si="9"/>
        <v>LW</v>
      </c>
      <c r="AD33" s="4" t="str">
        <f t="shared" si="10"/>
        <v>LL</v>
      </c>
      <c r="AE33" s="1" t="str">
        <f t="shared" si="16"/>
        <v/>
      </c>
      <c r="AF33" s="1" t="str">
        <f t="shared" si="17"/>
        <v>B</v>
      </c>
      <c r="AG33" s="1" t="str">
        <f t="shared" si="18"/>
        <v/>
      </c>
      <c r="AH33" s="1" t="str">
        <f t="shared" si="19"/>
        <v>B</v>
      </c>
      <c r="AI33" s="1" t="str">
        <f t="shared" si="20"/>
        <v>F3</v>
      </c>
      <c r="AJ33" s="1" t="str">
        <f t="shared" si="21"/>
        <v/>
      </c>
      <c r="AK33" s="1">
        <f t="shared" si="45"/>
        <v>3</v>
      </c>
      <c r="AL33" s="1">
        <f t="shared" si="46"/>
        <v>2</v>
      </c>
      <c r="AM33" s="1">
        <f t="shared" si="5"/>
        <v>0</v>
      </c>
      <c r="AN33" s="1">
        <f t="shared" si="22"/>
        <v>3</v>
      </c>
      <c r="AO33" s="1" t="str">
        <f t="shared" si="57"/>
        <v>C</v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>
        <f t="shared" si="26"/>
        <v>3</v>
      </c>
      <c r="AT33" s="15" t="str">
        <f t="shared" si="47"/>
        <v>N</v>
      </c>
      <c r="AU33" s="1" t="str">
        <f t="shared" si="27"/>
        <v>N</v>
      </c>
      <c r="AV33" s="1" t="str">
        <f t="shared" si="28"/>
        <v>N</v>
      </c>
      <c r="AW33" s="1" t="str">
        <f t="shared" si="29"/>
        <v>N</v>
      </c>
      <c r="AX33" s="1" t="str">
        <f t="shared" si="30"/>
        <v>F3</v>
      </c>
      <c r="AY33" s="1" t="str">
        <f t="shared" si="31"/>
        <v/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8"/>
        <v>34500</v>
      </c>
      <c r="BC33" s="1" t="str">
        <f t="shared" si="58"/>
        <v>00012</v>
      </c>
      <c r="BD33" s="1" t="str">
        <f t="shared" si="48"/>
        <v>234500</v>
      </c>
      <c r="BE33" s="1" t="str">
        <f t="shared" si="48"/>
        <v>000012</v>
      </c>
      <c r="BF33" s="1" t="str">
        <f t="shared" si="49"/>
        <v>P</v>
      </c>
      <c r="BG33" s="1" t="str">
        <f t="shared" si="50"/>
        <v>B</v>
      </c>
      <c r="BH33" s="1" t="str">
        <f t="shared" si="33"/>
        <v>F2W</v>
      </c>
      <c r="BI33" s="1" t="str">
        <f t="shared" si="51"/>
        <v>B</v>
      </c>
      <c r="BJ33" s="1" t="str">
        <f t="shared" si="34"/>
        <v>F2W</v>
      </c>
      <c r="BK33" s="1" t="str">
        <f t="shared" si="52"/>
        <v>B</v>
      </c>
      <c r="BL33" s="1" t="str">
        <f t="shared" si="35"/>
        <v>F2L</v>
      </c>
      <c r="BM33" s="1" t="str">
        <f t="shared" si="53"/>
        <v>F3</v>
      </c>
      <c r="BN33" s="1">
        <f t="shared" si="54"/>
        <v>1</v>
      </c>
      <c r="BO33" s="1">
        <f t="shared" si="55"/>
        <v>1</v>
      </c>
      <c r="BP33" s="1" t="str">
        <f t="shared" si="56"/>
        <v>3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LWLLL</v>
      </c>
      <c r="BY33" s="1">
        <f>General!G31</f>
        <v>-6</v>
      </c>
    </row>
    <row r="34" spans="1:77" ht="15.75" thickBot="1">
      <c r="A34" s="1">
        <v>25</v>
      </c>
      <c r="B34" s="85" t="str">
        <f t="shared" si="11"/>
        <v>P3</v>
      </c>
      <c r="C34" s="102" t="str">
        <f t="shared" si="1"/>
        <v/>
      </c>
      <c r="D34" s="98" t="str">
        <f t="shared" si="36"/>
        <v>B</v>
      </c>
      <c r="E34" s="99" t="str">
        <f t="shared" si="37"/>
        <v/>
      </c>
      <c r="F34" s="10" t="str">
        <f t="shared" si="12"/>
        <v>W</v>
      </c>
      <c r="H34" s="105" t="str">
        <f t="shared" si="2"/>
        <v/>
      </c>
      <c r="I34" s="98" t="str">
        <f t="shared" si="38"/>
        <v>B</v>
      </c>
      <c r="J34" s="99" t="str">
        <f t="shared" si="39"/>
        <v/>
      </c>
      <c r="K34" s="10" t="str">
        <f t="shared" si="40"/>
        <v>W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41"/>
        <v>B</v>
      </c>
      <c r="Q34" s="99" t="str">
        <f t="shared" si="42"/>
        <v/>
      </c>
      <c r="R34" s="5" t="str">
        <f t="shared" si="43"/>
        <v>W</v>
      </c>
      <c r="S34" s="5">
        <f t="shared" si="13"/>
        <v>3</v>
      </c>
      <c r="T34" s="131" t="str">
        <f t="shared" si="44"/>
        <v/>
      </c>
      <c r="U34" s="5">
        <f>IF(M34="","",IF(B34="NB",U33,IF(T34="",SUM($T$5:$T34)+S34,SUM($T$5:$T34))))</f>
        <v>-9</v>
      </c>
      <c r="V34" s="109" t="str">
        <f t="shared" si="0"/>
        <v/>
      </c>
      <c r="W34" s="82">
        <f t="shared" si="14"/>
        <v>3</v>
      </c>
      <c r="X34" s="84" t="str">
        <f t="shared" si="15"/>
        <v>W</v>
      </c>
      <c r="Y34" s="9" t="str">
        <f t="shared" si="6"/>
        <v>B</v>
      </c>
      <c r="Z34" s="4" t="str">
        <f t="shared" si="7"/>
        <v>B</v>
      </c>
      <c r="AA34" s="4" t="str">
        <f t="shared" si="8"/>
        <v>F3</v>
      </c>
      <c r="AB34" s="4" t="str">
        <f t="shared" si="4"/>
        <v>WL</v>
      </c>
      <c r="AC34" s="4" t="str">
        <f t="shared" si="9"/>
        <v>WL</v>
      </c>
      <c r="AD34" s="4" t="str">
        <f t="shared" si="10"/>
        <v>LW</v>
      </c>
      <c r="AE34" s="1" t="str">
        <f t="shared" si="16"/>
        <v>B</v>
      </c>
      <c r="AF34" s="1" t="str">
        <f t="shared" si="17"/>
        <v/>
      </c>
      <c r="AG34" s="1" t="str">
        <f t="shared" si="18"/>
        <v>B</v>
      </c>
      <c r="AH34" s="1" t="str">
        <f t="shared" si="19"/>
        <v/>
      </c>
      <c r="AI34" s="1" t="str">
        <f t="shared" si="20"/>
        <v>B</v>
      </c>
      <c r="AJ34" s="1" t="str">
        <f t="shared" si="21"/>
        <v/>
      </c>
      <c r="AK34" s="1">
        <f t="shared" si="45"/>
        <v>3</v>
      </c>
      <c r="AL34" s="1">
        <f t="shared" si="46"/>
        <v>0</v>
      </c>
      <c r="AM34" s="1">
        <f t="shared" si="5"/>
        <v>6</v>
      </c>
      <c r="AN34" s="1">
        <f t="shared" si="22"/>
        <v>6</v>
      </c>
      <c r="AO34" s="1" t="str">
        <f t="shared" si="57"/>
        <v>S</v>
      </c>
      <c r="AP34" s="1" t="str">
        <f t="shared" si="23"/>
        <v>Y</v>
      </c>
      <c r="AQ34" s="1" t="str">
        <f t="shared" si="24"/>
        <v>Y</v>
      </c>
      <c r="AR34" s="1" t="str">
        <f t="shared" si="25"/>
        <v>N</v>
      </c>
      <c r="AS34" s="1">
        <f t="shared" si="26"/>
        <v>1</v>
      </c>
      <c r="AT34" s="15" t="str">
        <f t="shared" si="47"/>
        <v>N</v>
      </c>
      <c r="AU34" s="1" t="str">
        <f t="shared" si="27"/>
        <v>N</v>
      </c>
      <c r="AV34" s="1" t="str">
        <f t="shared" si="28"/>
        <v>N</v>
      </c>
      <c r="AW34" s="1" t="str">
        <f t="shared" si="29"/>
        <v>N</v>
      </c>
      <c r="AX34" s="1" t="str">
        <f t="shared" si="30"/>
        <v>B</v>
      </c>
      <c r="AY34" s="1" t="str">
        <f t="shared" si="31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8"/>
        <v>45001</v>
      </c>
      <c r="BC34" s="1" t="str">
        <f t="shared" si="58"/>
        <v>00120</v>
      </c>
      <c r="BD34" s="1" t="str">
        <f t="shared" si="48"/>
        <v>345001</v>
      </c>
      <c r="BE34" s="1" t="str">
        <f t="shared" si="48"/>
        <v>000120</v>
      </c>
      <c r="BF34" s="1" t="str">
        <f t="shared" si="49"/>
        <v>P</v>
      </c>
      <c r="BG34" s="1" t="str">
        <f t="shared" si="50"/>
        <v>B</v>
      </c>
      <c r="BH34" s="1" t="str">
        <f t="shared" si="33"/>
        <v>BL</v>
      </c>
      <c r="BI34" s="1" t="str">
        <f t="shared" si="51"/>
        <v>B</v>
      </c>
      <c r="BJ34" s="1" t="str">
        <f t="shared" si="34"/>
        <v>BL</v>
      </c>
      <c r="BK34" s="1" t="str">
        <f t="shared" si="52"/>
        <v>B</v>
      </c>
      <c r="BL34" s="1" t="str">
        <f t="shared" si="35"/>
        <v>F3W</v>
      </c>
      <c r="BM34" s="1" t="str">
        <f t="shared" si="53"/>
        <v>B</v>
      </c>
      <c r="BN34" s="1">
        <f t="shared" si="54"/>
        <v>1</v>
      </c>
      <c r="BO34" s="1">
        <f t="shared" si="55"/>
        <v>1</v>
      </c>
      <c r="BP34" s="1">
        <f t="shared" si="56"/>
        <v>1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LLWLL</v>
      </c>
      <c r="BY34" s="1">
        <f>General!G32</f>
        <v>-3</v>
      </c>
    </row>
    <row r="35" spans="1:77" ht="15.75" thickBot="1">
      <c r="A35" s="1">
        <v>26</v>
      </c>
      <c r="B35" s="12" t="str">
        <f t="shared" si="11"/>
        <v>P4</v>
      </c>
      <c r="C35" s="100" t="str">
        <f t="shared" si="1"/>
        <v/>
      </c>
      <c r="D35" s="13" t="str">
        <f t="shared" si="36"/>
        <v>L4</v>
      </c>
      <c r="E35" s="45" t="str">
        <f t="shared" si="37"/>
        <v/>
      </c>
      <c r="F35" s="14" t="str">
        <f t="shared" si="12"/>
        <v/>
      </c>
      <c r="H35" s="103" t="str">
        <f t="shared" si="2"/>
        <v/>
      </c>
      <c r="I35" s="13" t="str">
        <f t="shared" si="38"/>
        <v>L4</v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>L4</v>
      </c>
      <c r="R35" s="95" t="str">
        <f t="shared" si="43"/>
        <v/>
      </c>
      <c r="S35" s="95" t="str">
        <f t="shared" si="13"/>
        <v/>
      </c>
      <c r="T35" s="106" t="str">
        <f t="shared" si="44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>LW</v>
      </c>
      <c r="AC35" s="4" t="str">
        <f t="shared" si="9"/>
        <v>LW</v>
      </c>
      <c r="AD35" s="4" t="str">
        <f t="shared" si="10"/>
        <v>WW</v>
      </c>
      <c r="AE35" s="1" t="str">
        <f t="shared" si="16"/>
        <v>L4</v>
      </c>
      <c r="AF35" s="1" t="str">
        <f t="shared" si="17"/>
        <v/>
      </c>
      <c r="AG35" s="1" t="str">
        <f t="shared" si="18"/>
        <v>L4</v>
      </c>
      <c r="AH35" s="1" t="str">
        <f t="shared" si="19"/>
        <v/>
      </c>
      <c r="AI35" s="1" t="str">
        <f t="shared" si="20"/>
        <v/>
      </c>
      <c r="AJ35" s="1" t="str">
        <f t="shared" si="21"/>
        <v>L4</v>
      </c>
      <c r="AK35" s="1">
        <f t="shared" si="45"/>
        <v>8</v>
      </c>
      <c r="AL35" s="1">
        <f t="shared" si="46"/>
        <v>4</v>
      </c>
      <c r="AM35" s="1" t="str">
        <f t="shared" si="5"/>
        <v/>
      </c>
      <c r="AN35" s="1">
        <f t="shared" si="22"/>
        <v>0</v>
      </c>
      <c r="AO35" s="1" t="str">
        <f t="shared" si="57"/>
        <v>C</v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>
        <f t="shared" si="26"/>
        <v>2</v>
      </c>
      <c r="AT35" s="15" t="str">
        <f t="shared" si="47"/>
        <v>N</v>
      </c>
      <c r="AU35" s="1" t="str">
        <f t="shared" si="27"/>
        <v>N</v>
      </c>
      <c r="AV35" s="1" t="str">
        <f t="shared" si="28"/>
        <v>N</v>
      </c>
      <c r="AW35" s="1" t="str">
        <f t="shared" si="29"/>
        <v>N</v>
      </c>
      <c r="AX35" s="1" t="str">
        <f t="shared" si="30"/>
        <v/>
      </c>
      <c r="AY35" s="1" t="str">
        <f t="shared" si="31"/>
        <v>L4</v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50012</v>
      </c>
      <c r="BC35" s="1" t="str">
        <f t="shared" si="58"/>
        <v>01200</v>
      </c>
      <c r="BD35" s="1" t="str">
        <f t="shared" si="48"/>
        <v>450012</v>
      </c>
      <c r="BE35" s="1" t="str">
        <f t="shared" si="48"/>
        <v>001200</v>
      </c>
      <c r="BF35" s="1" t="str">
        <f t="shared" si="49"/>
        <v>P</v>
      </c>
      <c r="BG35" s="1" t="str">
        <f t="shared" si="50"/>
        <v>P</v>
      </c>
      <c r="BH35" s="1" t="str">
        <f t="shared" si="33"/>
        <v>BW</v>
      </c>
      <c r="BI35" s="1" t="str">
        <f t="shared" si="51"/>
        <v>L4</v>
      </c>
      <c r="BJ35" s="1" t="str">
        <f t="shared" si="34"/>
        <v>BW</v>
      </c>
      <c r="BK35" s="1" t="str">
        <f t="shared" si="52"/>
        <v>L4</v>
      </c>
      <c r="BL35" s="1" t="str">
        <f t="shared" si="35"/>
        <v>BW</v>
      </c>
      <c r="BM35" s="1" t="str">
        <f t="shared" si="53"/>
        <v>L4</v>
      </c>
      <c r="BN35" s="1" t="str">
        <f t="shared" si="54"/>
        <v>4</v>
      </c>
      <c r="BO35" s="1" t="str">
        <f t="shared" si="55"/>
        <v>4</v>
      </c>
      <c r="BP35" s="1" t="str">
        <f t="shared" si="56"/>
        <v>4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LWWLL</v>
      </c>
      <c r="BY35" s="1">
        <f>General!G33</f>
        <v>-3</v>
      </c>
    </row>
    <row r="36" spans="1:77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6"/>
        <v/>
      </c>
      <c r="E36" s="97" t="str">
        <f t="shared" si="37"/>
        <v/>
      </c>
      <c r="F36" s="8" t="str">
        <f t="shared" si="12"/>
        <v/>
      </c>
      <c r="H36" s="104" t="str">
        <f t="shared" si="2"/>
        <v/>
      </c>
      <c r="I36" s="96" t="str">
        <f t="shared" si="38"/>
        <v/>
      </c>
      <c r="J36" s="97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41"/>
        <v/>
      </c>
      <c r="Q36" s="97" t="str">
        <f t="shared" si="42"/>
        <v/>
      </c>
      <c r="R36" s="4" t="str">
        <f t="shared" si="43"/>
        <v/>
      </c>
      <c r="S36" s="4" t="str">
        <f t="shared" si="13"/>
        <v/>
      </c>
      <c r="T36" s="130" t="str">
        <f t="shared" si="44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>W</v>
      </c>
      <c r="AC36" s="4" t="str">
        <f t="shared" si="9"/>
        <v>W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7"/>
        <v/>
      </c>
      <c r="AP36" s="1" t="str">
        <f t="shared" si="23"/>
        <v>Y</v>
      </c>
      <c r="AQ36" s="1" t="str">
        <f t="shared" si="24"/>
        <v>Y</v>
      </c>
      <c r="AR36" s="1" t="str">
        <f t="shared" si="25"/>
        <v>Y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00120</v>
      </c>
      <c r="BC36" s="1" t="str">
        <f t="shared" si="58"/>
        <v>12000</v>
      </c>
      <c r="BD36" s="1" t="str">
        <f t="shared" si="48"/>
        <v>500120</v>
      </c>
      <c r="BE36" s="1" t="str">
        <f t="shared" si="48"/>
        <v>012000</v>
      </c>
      <c r="BF36" s="1" t="str">
        <f t="shared" si="49"/>
        <v>B</v>
      </c>
      <c r="BG36" s="1" t="str">
        <f t="shared" si="50"/>
        <v>P</v>
      </c>
      <c r="BH36" s="1" t="str">
        <f t="shared" si="33"/>
        <v>L4</v>
      </c>
      <c r="BI36" s="1" t="str">
        <f t="shared" si="51"/>
        <v/>
      </c>
      <c r="BJ36" s="1" t="str">
        <f t="shared" si="34"/>
        <v>L4</v>
      </c>
      <c r="BK36" s="1" t="str">
        <f t="shared" si="52"/>
        <v/>
      </c>
      <c r="BL36" s="1" t="str">
        <f t="shared" si="35"/>
        <v>L4</v>
      </c>
      <c r="BM36" s="1" t="str">
        <f t="shared" si="53"/>
        <v/>
      </c>
      <c r="BN36" s="1" t="str">
        <f t="shared" si="54"/>
        <v/>
      </c>
      <c r="BO36" s="1" t="str">
        <f t="shared" si="55"/>
        <v/>
      </c>
      <c r="BP36" s="1" t="str">
        <f t="shared" si="56"/>
        <v/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LLLWL</v>
      </c>
      <c r="BY36" s="1">
        <f>General!G34</f>
        <v>-1</v>
      </c>
    </row>
    <row r="37" spans="1:77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6"/>
        <v/>
      </c>
      <c r="E37" s="97" t="str">
        <f t="shared" si="37"/>
        <v/>
      </c>
      <c r="F37" s="8" t="str">
        <f t="shared" si="12"/>
        <v/>
      </c>
      <c r="H37" s="104" t="str">
        <f t="shared" si="2"/>
        <v/>
      </c>
      <c r="I37" s="96" t="str">
        <f t="shared" si="38"/>
        <v/>
      </c>
      <c r="J37" s="97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41"/>
        <v/>
      </c>
      <c r="Q37" s="97" t="str">
        <f t="shared" si="42"/>
        <v/>
      </c>
      <c r="R37" s="4" t="str">
        <f t="shared" si="43"/>
        <v/>
      </c>
      <c r="S37" s="4" t="str">
        <f t="shared" si="13"/>
        <v/>
      </c>
      <c r="T37" s="130" t="str">
        <f t="shared" si="44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F3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7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01200</v>
      </c>
      <c r="BC37" s="1" t="str">
        <f t="shared" si="58"/>
        <v>20000</v>
      </c>
      <c r="BD37" s="1" t="str">
        <f t="shared" si="48"/>
        <v>001200</v>
      </c>
      <c r="BE37" s="1" t="str">
        <f t="shared" si="48"/>
        <v>120000</v>
      </c>
      <c r="BF37" s="1" t="str">
        <f t="shared" si="49"/>
        <v>B</v>
      </c>
      <c r="BG37" s="1" t="str">
        <f t="shared" si="50"/>
        <v>B</v>
      </c>
      <c r="BH37" s="1" t="str">
        <f t="shared" si="33"/>
        <v/>
      </c>
      <c r="BI37" s="1">
        <f t="shared" si="51"/>
        <v>0</v>
      </c>
      <c r="BJ37" s="1" t="str">
        <f t="shared" si="34"/>
        <v/>
      </c>
      <c r="BK37" s="1">
        <f t="shared" si="52"/>
        <v>0</v>
      </c>
      <c r="BL37" s="1" t="str">
        <f t="shared" si="35"/>
        <v/>
      </c>
      <c r="BM37" s="1">
        <f t="shared" si="53"/>
        <v>0</v>
      </c>
      <c r="BN37" s="1" t="str">
        <f t="shared" si="54"/>
        <v>0</v>
      </c>
      <c r="BO37" s="1" t="str">
        <f t="shared" si="55"/>
        <v>0</v>
      </c>
      <c r="BP37" s="1" t="str">
        <f t="shared" si="56"/>
        <v>0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LWLWL</v>
      </c>
      <c r="BY37" s="1">
        <f>General!G35</f>
        <v>-1</v>
      </c>
    </row>
    <row r="38" spans="1:77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6"/>
        <v/>
      </c>
      <c r="E38" s="97" t="str">
        <f t="shared" si="37"/>
        <v/>
      </c>
      <c r="F38" s="8" t="str">
        <f t="shared" si="12"/>
        <v/>
      </c>
      <c r="H38" s="104" t="str">
        <f t="shared" si="2"/>
        <v/>
      </c>
      <c r="I38" s="96" t="str">
        <f t="shared" si="38"/>
        <v/>
      </c>
      <c r="J38" s="97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41"/>
        <v/>
      </c>
      <c r="Q38" s="97" t="str">
        <f t="shared" si="42"/>
        <v/>
      </c>
      <c r="R38" s="4" t="str">
        <f t="shared" si="43"/>
        <v/>
      </c>
      <c r="S38" s="4" t="str">
        <f t="shared" si="13"/>
        <v/>
      </c>
      <c r="T38" s="130" t="str">
        <f t="shared" si="44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F3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7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12000</v>
      </c>
      <c r="BC38" s="1" t="str">
        <f t="shared" si="58"/>
        <v>00000</v>
      </c>
      <c r="BD38" s="1" t="str">
        <f t="shared" si="48"/>
        <v>012000</v>
      </c>
      <c r="BE38" s="1" t="str">
        <f t="shared" si="48"/>
        <v>200000</v>
      </c>
      <c r="BF38" s="1" t="str">
        <f t="shared" si="49"/>
        <v>B</v>
      </c>
      <c r="BG38" s="1" t="str">
        <f t="shared" si="50"/>
        <v>B</v>
      </c>
      <c r="BH38" s="1" t="str">
        <f t="shared" si="33"/>
        <v/>
      </c>
      <c r="BI38" s="1">
        <f t="shared" si="51"/>
        <v>0</v>
      </c>
      <c r="BJ38" s="1" t="str">
        <f t="shared" si="34"/>
        <v/>
      </c>
      <c r="BK38" s="1">
        <f t="shared" si="52"/>
        <v>0</v>
      </c>
      <c r="BL38" s="1" t="str">
        <f t="shared" si="35"/>
        <v/>
      </c>
      <c r="BM38" s="1">
        <f t="shared" si="53"/>
        <v>0</v>
      </c>
      <c r="BN38" s="1" t="str">
        <f t="shared" si="54"/>
        <v>0</v>
      </c>
      <c r="BO38" s="1" t="str">
        <f t="shared" si="55"/>
        <v>0</v>
      </c>
      <c r="BP38" s="1" t="str">
        <f t="shared" si="56"/>
        <v>0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LLWWL</v>
      </c>
      <c r="BY38" s="1">
        <f>General!G36</f>
        <v>-1</v>
      </c>
    </row>
    <row r="39" spans="1:77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6"/>
        <v/>
      </c>
      <c r="E39" s="99" t="str">
        <f t="shared" si="37"/>
        <v/>
      </c>
      <c r="F39" s="10" t="str">
        <f t="shared" si="12"/>
        <v/>
      </c>
      <c r="H39" s="105" t="str">
        <f t="shared" si="2"/>
        <v/>
      </c>
      <c r="I39" s="98" t="str">
        <f t="shared" si="38"/>
        <v/>
      </c>
      <c r="J39" s="99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41"/>
        <v/>
      </c>
      <c r="Q39" s="99" t="str">
        <f t="shared" si="42"/>
        <v/>
      </c>
      <c r="R39" s="5" t="str">
        <f t="shared" si="43"/>
        <v/>
      </c>
      <c r="S39" s="5" t="str">
        <f t="shared" si="13"/>
        <v/>
      </c>
      <c r="T39" s="131" t="str">
        <f t="shared" si="44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F3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9">IF(M39="","",IF(AM38+AN39&gt;=10,10,IF(AM38+AN39&lt;=-10,-10,AM38+AN39)))</f>
        <v/>
      </c>
      <c r="AN39" s="1">
        <f t="shared" si="22"/>
        <v>0</v>
      </c>
      <c r="AO39" s="1" t="str">
        <f t="shared" si="57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20000</v>
      </c>
      <c r="BC39" s="1" t="str">
        <f t="shared" si="58"/>
        <v>00000</v>
      </c>
      <c r="BD39" s="1" t="str">
        <f t="shared" si="48"/>
        <v>120000</v>
      </c>
      <c r="BE39" s="1" t="str">
        <f t="shared" si="48"/>
        <v>000000</v>
      </c>
      <c r="BF39" s="1" t="str">
        <f t="shared" si="49"/>
        <v>B</v>
      </c>
      <c r="BG39" s="1" t="str">
        <f t="shared" si="50"/>
        <v>B</v>
      </c>
      <c r="BH39" s="1" t="str">
        <f t="shared" si="33"/>
        <v/>
      </c>
      <c r="BI39" s="1">
        <f t="shared" si="51"/>
        <v>0</v>
      </c>
      <c r="BJ39" s="1" t="str">
        <f t="shared" si="34"/>
        <v/>
      </c>
      <c r="BK39" s="1">
        <f t="shared" si="52"/>
        <v>0</v>
      </c>
      <c r="BL39" s="1" t="str">
        <f t="shared" si="35"/>
        <v/>
      </c>
      <c r="BM39" s="1">
        <f t="shared" si="53"/>
        <v>0</v>
      </c>
      <c r="BN39" s="1" t="str">
        <f t="shared" si="54"/>
        <v>0</v>
      </c>
      <c r="BO39" s="1" t="str">
        <f t="shared" si="55"/>
        <v>0</v>
      </c>
      <c r="BP39" s="1" t="str">
        <f t="shared" si="56"/>
        <v>0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LWWWL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3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5" t="str">
        <f t="shared" si="43"/>
        <v/>
      </c>
      <c r="S40" s="95" t="str">
        <f t="shared" si="13"/>
        <v/>
      </c>
      <c r="T40" s="106" t="str">
        <f t="shared" si="44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F3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9"/>
        <v/>
      </c>
      <c r="AN40" s="1">
        <f t="shared" si="22"/>
        <v>0</v>
      </c>
      <c r="AO40" s="1" t="str">
        <f t="shared" si="57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8"/>
        <v>00000</v>
      </c>
      <c r="BD40" s="1" t="str">
        <f t="shared" si="48"/>
        <v>200000</v>
      </c>
      <c r="BE40" s="1" t="str">
        <f t="shared" si="48"/>
        <v>000000</v>
      </c>
      <c r="BF40" s="1" t="str">
        <f t="shared" si="49"/>
        <v>B</v>
      </c>
      <c r="BG40" s="1" t="str">
        <f t="shared" si="50"/>
        <v>B</v>
      </c>
      <c r="BH40" s="1" t="str">
        <f t="shared" si="33"/>
        <v/>
      </c>
      <c r="BI40" s="1">
        <f t="shared" si="51"/>
        <v>0</v>
      </c>
      <c r="BJ40" s="1" t="str">
        <f t="shared" si="34"/>
        <v/>
      </c>
      <c r="BK40" s="1">
        <f t="shared" si="52"/>
        <v>0</v>
      </c>
      <c r="BL40" s="1" t="str">
        <f t="shared" si="35"/>
        <v/>
      </c>
      <c r="BM40" s="1">
        <f t="shared" si="53"/>
        <v>0</v>
      </c>
      <c r="BN40" s="1" t="str">
        <f t="shared" si="54"/>
        <v>0</v>
      </c>
      <c r="BO40" s="1" t="str">
        <f t="shared" si="55"/>
        <v>0</v>
      </c>
      <c r="BP40" s="1" t="str">
        <f t="shared" si="56"/>
        <v>0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WLLLL</v>
      </c>
      <c r="BY40" s="1">
        <f>General!G38</f>
        <v>-6</v>
      </c>
    </row>
    <row r="41" spans="1:77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6"/>
        <v/>
      </c>
      <c r="E41" s="97" t="str">
        <f t="shared" si="37"/>
        <v/>
      </c>
      <c r="F41" s="8" t="str">
        <f t="shared" si="12"/>
        <v/>
      </c>
      <c r="H41" s="104" t="str">
        <f t="shared" si="2"/>
        <v/>
      </c>
      <c r="I41" s="96" t="str">
        <f t="shared" si="38"/>
        <v/>
      </c>
      <c r="J41" s="97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41"/>
        <v/>
      </c>
      <c r="Q41" s="97" t="str">
        <f t="shared" si="42"/>
        <v/>
      </c>
      <c r="R41" s="4" t="str">
        <f t="shared" si="43"/>
        <v/>
      </c>
      <c r="S41" s="4" t="str">
        <f t="shared" si="13"/>
        <v/>
      </c>
      <c r="T41" s="130" t="str">
        <f t="shared" si="44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9"/>
        <v/>
      </c>
      <c r="AN41" s="1">
        <f t="shared" si="22"/>
        <v>0</v>
      </c>
      <c r="AO41" s="1" t="str">
        <f t="shared" si="57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8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50"/>
        <v>B</v>
      </c>
      <c r="BH41" s="1" t="str">
        <f t="shared" si="33"/>
        <v/>
      </c>
      <c r="BI41" s="1">
        <f t="shared" si="51"/>
        <v>0</v>
      </c>
      <c r="BJ41" s="1" t="str">
        <f t="shared" si="34"/>
        <v/>
      </c>
      <c r="BK41" s="1">
        <f t="shared" si="52"/>
        <v>0</v>
      </c>
      <c r="BL41" s="1" t="str">
        <f t="shared" si="35"/>
        <v/>
      </c>
      <c r="BM41" s="1">
        <f t="shared" si="53"/>
        <v>0</v>
      </c>
      <c r="BN41" s="1" t="str">
        <f t="shared" si="54"/>
        <v>0</v>
      </c>
      <c r="BO41" s="1" t="str">
        <f t="shared" si="55"/>
        <v>0</v>
      </c>
      <c r="BP41" s="1" t="str">
        <f t="shared" si="56"/>
        <v>0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WWLLL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/>
      </c>
      <c r="C42" s="101" t="str">
        <f t="shared" si="1"/>
        <v/>
      </c>
      <c r="D42" s="96" t="str">
        <f t="shared" si="36"/>
        <v/>
      </c>
      <c r="E42" s="97" t="str">
        <f t="shared" si="37"/>
        <v/>
      </c>
      <c r="F42" s="8" t="str">
        <f t="shared" si="12"/>
        <v/>
      </c>
      <c r="H42" s="104" t="str">
        <f t="shared" si="2"/>
        <v/>
      </c>
      <c r="I42" s="96" t="str">
        <f t="shared" si="38"/>
        <v/>
      </c>
      <c r="J42" s="97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41"/>
        <v/>
      </c>
      <c r="Q42" s="97" t="str">
        <f t="shared" si="42"/>
        <v/>
      </c>
      <c r="R42" s="4" t="str">
        <f t="shared" si="43"/>
        <v/>
      </c>
      <c r="S42" s="4" t="str">
        <f t="shared" ref="S42:S73" si="61">IF(M42="","",IF(X42="",IF(AO42="S",0,S41),IF(X42="W",IF(AO42="S",0,S41)+INT(REPLACE(B42,1,1,"")),IF(AO42="S",0,S41)-INT(REPLACE(B42,1,1,"")))))</f>
        <v/>
      </c>
      <c r="T42" s="130" t="str">
        <f t="shared" si="44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ref="W42:W73" si="62">IF(M42="","",IF(K42="W",0+BO42,0-BO42)+IF(F42="W",0+BN42,0-BN42))+IF(R42="W",0+BP42,0-BP42)</f>
        <v>#VALUE!</v>
      </c>
      <c r="X42" s="84" t="str">
        <f t="shared" si="15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IF(M41="","",IF(Y42="B",IF(M41="P",BI42,""),IF(BG42="P",BI42,"")))</f>
        <v/>
      </c>
      <c r="AF42" s="1" t="str">
        <f t="shared" ref="AF42:AF73" si="64">IF(M41="","",IF(Y42="B",IF(M41="B",BI42,""),IF(BG42="B",BI42,"")))</f>
        <v/>
      </c>
      <c r="AG42" s="1" t="str">
        <f t="shared" ref="AG42:AG73" si="65">IF(M41="","",IF(Z42="B",IF(M41="P",BK42,""),IF(BG42="B",BK42,"")))</f>
        <v/>
      </c>
      <c r="AH42" s="1" t="str">
        <f t="shared" ref="AH42:AH73" si="66">IF(M41="","",IF(Z42="B",IF(M41="B",BK42,""),IF(BG42="P",BK42,"")))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9"/>
        <v/>
      </c>
      <c r="AN42" s="1">
        <f t="shared" ref="AN42:AN73" si="69">IF(X42="",0,IFERROR(VLOOKUP(X37&amp;X38&amp;X39&amp;X40&amp;X41&amp;X42,BX:BY,2,FALSE),0))</f>
        <v>0</v>
      </c>
      <c r="AO42" s="1" t="str">
        <f t="shared" si="57"/>
        <v/>
      </c>
      <c r="AP42" s="1" t="str">
        <f t="shared" si="23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 t="str">
        <f t="shared" ref="AS42:AS73" si="72">IF(M41="","",IF(AO42="S",1,AS41+1))</f>
        <v/>
      </c>
      <c r="AT42" s="15" t="str">
        <f t="shared" si="47"/>
        <v/>
      </c>
      <c r="AU42" s="1" t="str">
        <f t="shared" ref="AU42:AU73" si="73">IF(AU41="Y","N",IF(M41="","",IF(AND(K41&amp;K42="WW",OR(AO41&amp;AO42="SC",AO41&amp;AO42="CC")),"Y",IF(AND(K40&amp;K41&amp;K42="WLW",BK42&lt;&gt;"B",OR(AO40&amp;AO41&amp;AO42="SCC",AO40&amp;AO41&amp;AO42="CCC")),"Y","N"))))</f>
        <v/>
      </c>
      <c r="AV42" s="1" t="str">
        <f t="shared" ref="AV42:AV73" si="74">IF(AV41="Y","N",IF(M41="","",IF(AND(R41&amp;R42="WW",OR(AO41&amp;AO42="SC",AO41&amp;AO42="CC")),"Y",IF(AND(R40&amp;R41&amp;R42="WLW",BM42&lt;&gt;"B",OR(AO40&amp;AO41&amp;AO42="SCC",AO40&amp;AO41&amp;AO42="CCC")),"Y","N"))))</f>
        <v/>
      </c>
      <c r="AW42" s="1" t="str">
        <f t="shared" ref="AW42:AW73" si="75">IF(M41="","",IF(AND(S42&lt;0,AS42&gt;2,S42&gt;=(2-AS42)),"R","N"))</f>
        <v/>
      </c>
      <c r="AX42" s="1" t="str">
        <f t="shared" ref="AX42:AX73" si="76">IF(M41="","",IF(AA42="D3",IF(BG42="P",BM42,""),IF(BG42="B",BM42,"")))</f>
        <v/>
      </c>
      <c r="AY42" s="1" t="str">
        <f t="shared" ref="AY42:AY73" si="77">IF(M41="","",IF(AA42="D3",IF(BG42="B",BM42,""),IF(BG42="P",BM42,"")))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8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si="50"/>
        <v>B</v>
      </c>
      <c r="BH42" s="1" t="str">
        <f t="shared" ref="BH42:BH73" si="78">IF(AE41="",AF41,AE41)&amp;F41</f>
        <v/>
      </c>
      <c r="BI42" s="1">
        <f t="shared" si="51"/>
        <v>0</v>
      </c>
      <c r="BJ42" s="1" t="str">
        <f t="shared" ref="BJ42:BJ73" si="79">IF(AG41="",AH41,AG41)&amp;K41</f>
        <v/>
      </c>
      <c r="BK42" s="1">
        <f t="shared" si="52"/>
        <v>0</v>
      </c>
      <c r="BL42" s="1" t="str">
        <f t="shared" ref="BL42:BL73" si="80">IF(AI41="",AJ41,AI41)&amp;R41</f>
        <v/>
      </c>
      <c r="BM42" s="1">
        <f t="shared" si="53"/>
        <v>0</v>
      </c>
      <c r="BN42" s="1" t="str">
        <f t="shared" si="54"/>
        <v>0</v>
      </c>
      <c r="BO42" s="1" t="str">
        <f t="shared" si="55"/>
        <v>0</v>
      </c>
      <c r="BP42" s="1" t="str">
        <f t="shared" si="56"/>
        <v>0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WLWLL</v>
      </c>
      <c r="BY42" s="1">
        <f>General!G40</f>
        <v>-3</v>
      </c>
    </row>
    <row r="43" spans="1:77" ht="15.75" thickBot="1">
      <c r="A43" s="1">
        <v>34</v>
      </c>
      <c r="B43" s="9" t="str">
        <f t="shared" si="60"/>
        <v/>
      </c>
      <c r="C43" s="101" t="str">
        <f t="shared" si="1"/>
        <v/>
      </c>
      <c r="D43" s="96" t="str">
        <f t="shared" si="36"/>
        <v/>
      </c>
      <c r="E43" s="97" t="str">
        <f t="shared" si="37"/>
        <v/>
      </c>
      <c r="F43" s="8" t="str">
        <f t="shared" si="12"/>
        <v/>
      </c>
      <c r="H43" s="104" t="str">
        <f t="shared" si="2"/>
        <v/>
      </c>
      <c r="I43" s="96" t="str">
        <f t="shared" si="38"/>
        <v/>
      </c>
      <c r="J43" s="97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41"/>
        <v/>
      </c>
      <c r="Q43" s="97" t="str">
        <f t="shared" si="42"/>
        <v/>
      </c>
      <c r="R43" s="4" t="str">
        <f t="shared" si="43"/>
        <v/>
      </c>
      <c r="S43" s="4" t="str">
        <f t="shared" si="61"/>
        <v/>
      </c>
      <c r="T43" s="130" t="str">
        <f t="shared" si="44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62"/>
        <v>#VALUE!</v>
      </c>
      <c r="X43" s="84" t="str">
        <f t="shared" si="15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F3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5"/>
        <v>0</v>
      </c>
      <c r="AL43" s="1">
        <f t="shared" si="46"/>
        <v>0</v>
      </c>
      <c r="AM43" s="1" t="str">
        <f t="shared" si="59"/>
        <v/>
      </c>
      <c r="AN43" s="1">
        <f t="shared" si="69"/>
        <v>0</v>
      </c>
      <c r="AO43" s="1" t="str">
        <f t="shared" si="57"/>
        <v/>
      </c>
      <c r="AP43" s="1" t="str">
        <f t="shared" si="23"/>
        <v>N</v>
      </c>
      <c r="AQ43" s="1" t="str">
        <f t="shared" si="70"/>
        <v>N</v>
      </c>
      <c r="AR43" s="1" t="str">
        <f t="shared" si="71"/>
        <v>N</v>
      </c>
      <c r="AS43" s="1" t="str">
        <f t="shared" si="72"/>
        <v/>
      </c>
      <c r="AT43" s="15" t="str">
        <f t="shared" si="47"/>
        <v/>
      </c>
      <c r="AU43" s="1" t="str">
        <f t="shared" si="73"/>
        <v/>
      </c>
      <c r="AV43" s="1" t="str">
        <f t="shared" si="74"/>
        <v/>
      </c>
      <c r="AW43" s="1" t="str">
        <f t="shared" si="75"/>
        <v/>
      </c>
      <c r="AX43" s="1" t="str">
        <f t="shared" si="76"/>
        <v/>
      </c>
      <c r="AY43" s="1" t="str">
        <f t="shared" si="77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8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50"/>
        <v>B</v>
      </c>
      <c r="BH43" s="1" t="str">
        <f t="shared" si="78"/>
        <v/>
      </c>
      <c r="BI43" s="1">
        <f t="shared" si="51"/>
        <v>0</v>
      </c>
      <c r="BJ43" s="1" t="str">
        <f t="shared" si="79"/>
        <v/>
      </c>
      <c r="BK43" s="1">
        <f t="shared" si="52"/>
        <v>0</v>
      </c>
      <c r="BL43" s="1" t="str">
        <f t="shared" si="80"/>
        <v/>
      </c>
      <c r="BM43" s="1">
        <f t="shared" si="53"/>
        <v>0</v>
      </c>
      <c r="BN43" s="1" t="str">
        <f t="shared" si="54"/>
        <v>0</v>
      </c>
      <c r="BO43" s="1" t="str">
        <f t="shared" si="55"/>
        <v>0</v>
      </c>
      <c r="BP43" s="1" t="str">
        <f t="shared" si="56"/>
        <v>0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WWWLL</v>
      </c>
      <c r="BY43" s="1">
        <f>General!G41</f>
        <v>-3</v>
      </c>
    </row>
    <row r="44" spans="1:77" ht="15.75" thickBot="1">
      <c r="A44" s="1">
        <v>35</v>
      </c>
      <c r="B44" s="85" t="str">
        <f t="shared" si="60"/>
        <v/>
      </c>
      <c r="C44" s="102" t="str">
        <f t="shared" si="1"/>
        <v/>
      </c>
      <c r="D44" s="98" t="str">
        <f t="shared" si="36"/>
        <v/>
      </c>
      <c r="E44" s="99" t="str">
        <f t="shared" si="37"/>
        <v/>
      </c>
      <c r="F44" s="10" t="str">
        <f t="shared" si="12"/>
        <v/>
      </c>
      <c r="H44" s="105" t="str">
        <f t="shared" si="2"/>
        <v/>
      </c>
      <c r="I44" s="98" t="str">
        <f t="shared" si="38"/>
        <v/>
      </c>
      <c r="J44" s="99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41"/>
        <v/>
      </c>
      <c r="Q44" s="99" t="str">
        <f t="shared" si="42"/>
        <v/>
      </c>
      <c r="R44" s="5" t="str">
        <f t="shared" si="43"/>
        <v/>
      </c>
      <c r="S44" s="5" t="str">
        <f t="shared" si="61"/>
        <v/>
      </c>
      <c r="T44" s="131" t="str">
        <f t="shared" si="44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62"/>
        <v>#VALUE!</v>
      </c>
      <c r="X44" s="84" t="str">
        <f t="shared" si="15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F3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5"/>
        <v>0</v>
      </c>
      <c r="AL44" s="1">
        <f t="shared" si="46"/>
        <v>0</v>
      </c>
      <c r="AM44" s="1" t="str">
        <f t="shared" si="59"/>
        <v/>
      </c>
      <c r="AN44" s="1">
        <f t="shared" si="69"/>
        <v>0</v>
      </c>
      <c r="AO44" s="1" t="str">
        <f t="shared" si="57"/>
        <v/>
      </c>
      <c r="AP44" s="1" t="str">
        <f t="shared" si="23"/>
        <v>N</v>
      </c>
      <c r="AQ44" s="1" t="str">
        <f t="shared" si="70"/>
        <v>N</v>
      </c>
      <c r="AR44" s="1" t="str">
        <f t="shared" si="71"/>
        <v>N</v>
      </c>
      <c r="AS44" s="1" t="str">
        <f t="shared" si="72"/>
        <v/>
      </c>
      <c r="AT44" s="15" t="str">
        <f t="shared" si="47"/>
        <v/>
      </c>
      <c r="AU44" s="1" t="str">
        <f t="shared" si="73"/>
        <v/>
      </c>
      <c r="AV44" s="1" t="str">
        <f t="shared" si="74"/>
        <v/>
      </c>
      <c r="AW44" s="1" t="str">
        <f t="shared" si="75"/>
        <v/>
      </c>
      <c r="AX44" s="1" t="str">
        <f t="shared" si="76"/>
        <v/>
      </c>
      <c r="AY44" s="1" t="str">
        <f t="shared" si="77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8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50"/>
        <v>B</v>
      </c>
      <c r="BH44" s="1" t="str">
        <f t="shared" si="78"/>
        <v/>
      </c>
      <c r="BI44" s="1">
        <f t="shared" si="51"/>
        <v>0</v>
      </c>
      <c r="BJ44" s="1" t="str">
        <f t="shared" si="79"/>
        <v/>
      </c>
      <c r="BK44" s="1">
        <f t="shared" si="52"/>
        <v>0</v>
      </c>
      <c r="BL44" s="1" t="str">
        <f t="shared" si="80"/>
        <v/>
      </c>
      <c r="BM44" s="1">
        <f t="shared" si="53"/>
        <v>0</v>
      </c>
      <c r="BN44" s="1" t="str">
        <f t="shared" si="54"/>
        <v>0</v>
      </c>
      <c r="BO44" s="1" t="str">
        <f t="shared" si="55"/>
        <v>0</v>
      </c>
      <c r="BP44" s="1" t="str">
        <f t="shared" si="56"/>
        <v>0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WLLWL</v>
      </c>
      <c r="BY44" s="1">
        <f>General!G42</f>
        <v>-1</v>
      </c>
    </row>
    <row r="45" spans="1:77" ht="15.75" thickBot="1">
      <c r="A45" s="1">
        <v>36</v>
      </c>
      <c r="B45" s="12" t="str">
        <f t="shared" si="60"/>
        <v/>
      </c>
      <c r="C45" s="100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3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5" t="str">
        <f t="shared" si="43"/>
        <v/>
      </c>
      <c r="S45" s="95" t="str">
        <f t="shared" si="61"/>
        <v/>
      </c>
      <c r="T45" s="106" t="str">
        <f t="shared" si="44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62"/>
        <v>#VALUE!</v>
      </c>
      <c r="X45" s="84" t="str">
        <f t="shared" si="15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5"/>
        <v>0</v>
      </c>
      <c r="AL45" s="1">
        <f t="shared" si="46"/>
        <v>0</v>
      </c>
      <c r="AM45" s="1" t="str">
        <f t="shared" si="59"/>
        <v/>
      </c>
      <c r="AN45" s="1">
        <f t="shared" si="69"/>
        <v>0</v>
      </c>
      <c r="AO45" s="1" t="str">
        <f t="shared" si="57"/>
        <v/>
      </c>
      <c r="AP45" s="1" t="str">
        <f t="shared" si="23"/>
        <v>N</v>
      </c>
      <c r="AQ45" s="1" t="str">
        <f t="shared" si="70"/>
        <v>N</v>
      </c>
      <c r="AR45" s="1" t="str">
        <f t="shared" si="71"/>
        <v>N</v>
      </c>
      <c r="AS45" s="1" t="str">
        <f t="shared" si="72"/>
        <v/>
      </c>
      <c r="AT45" s="15" t="str">
        <f t="shared" si="47"/>
        <v/>
      </c>
      <c r="AU45" s="1" t="str">
        <f t="shared" si="73"/>
        <v/>
      </c>
      <c r="AV45" s="1" t="str">
        <f t="shared" si="74"/>
        <v/>
      </c>
      <c r="AW45" s="1" t="str">
        <f t="shared" si="75"/>
        <v/>
      </c>
      <c r="AX45" s="1" t="str">
        <f t="shared" si="76"/>
        <v/>
      </c>
      <c r="AY45" s="1" t="str">
        <f t="shared" si="77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8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50"/>
        <v>B</v>
      </c>
      <c r="BH45" s="1" t="str">
        <f t="shared" si="78"/>
        <v/>
      </c>
      <c r="BI45" s="1">
        <f t="shared" si="51"/>
        <v>0</v>
      </c>
      <c r="BJ45" s="1" t="str">
        <f t="shared" si="79"/>
        <v/>
      </c>
      <c r="BK45" s="1">
        <f t="shared" si="52"/>
        <v>0</v>
      </c>
      <c r="BL45" s="1" t="str">
        <f t="shared" si="80"/>
        <v/>
      </c>
      <c r="BM45" s="1">
        <f t="shared" si="53"/>
        <v>0</v>
      </c>
      <c r="BN45" s="1" t="str">
        <f t="shared" si="54"/>
        <v>0</v>
      </c>
      <c r="BO45" s="1" t="str">
        <f t="shared" si="55"/>
        <v>0</v>
      </c>
      <c r="BP45" s="1" t="str">
        <f t="shared" si="56"/>
        <v>0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WWLWL</v>
      </c>
      <c r="BY45" s="1">
        <f>General!G43</f>
        <v>-1</v>
      </c>
    </row>
    <row r="46" spans="1:77" ht="15.75" thickBot="1">
      <c r="A46" s="1">
        <v>37</v>
      </c>
      <c r="B46" s="9" t="str">
        <f t="shared" si="60"/>
        <v/>
      </c>
      <c r="C46" s="101" t="str">
        <f t="shared" si="1"/>
        <v/>
      </c>
      <c r="D46" s="96" t="str">
        <f t="shared" si="36"/>
        <v/>
      </c>
      <c r="E46" s="97" t="str">
        <f t="shared" si="37"/>
        <v/>
      </c>
      <c r="F46" s="8" t="str">
        <f t="shared" si="12"/>
        <v/>
      </c>
      <c r="H46" s="104" t="str">
        <f t="shared" si="2"/>
        <v/>
      </c>
      <c r="I46" s="96" t="str">
        <f t="shared" si="38"/>
        <v/>
      </c>
      <c r="J46" s="97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41"/>
        <v/>
      </c>
      <c r="Q46" s="97" t="str">
        <f t="shared" si="42"/>
        <v/>
      </c>
      <c r="R46" s="4" t="str">
        <f t="shared" si="43"/>
        <v/>
      </c>
      <c r="S46" s="4" t="str">
        <f t="shared" si="61"/>
        <v/>
      </c>
      <c r="T46" s="130" t="str">
        <f t="shared" si="44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62"/>
        <v>#VALUE!</v>
      </c>
      <c r="X46" s="84" t="str">
        <f t="shared" si="15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5"/>
        <v>0</v>
      </c>
      <c r="AL46" s="1">
        <f t="shared" si="46"/>
        <v>0</v>
      </c>
      <c r="AM46" s="1" t="str">
        <f t="shared" si="59"/>
        <v/>
      </c>
      <c r="AN46" s="1">
        <f t="shared" si="69"/>
        <v>0</v>
      </c>
      <c r="AO46" s="1" t="str">
        <f t="shared" si="57"/>
        <v/>
      </c>
      <c r="AP46" s="1" t="str">
        <f t="shared" si="23"/>
        <v>N</v>
      </c>
      <c r="AQ46" s="1" t="str">
        <f t="shared" si="70"/>
        <v>N</v>
      </c>
      <c r="AR46" s="1" t="str">
        <f t="shared" si="71"/>
        <v>N</v>
      </c>
      <c r="AS46" s="1" t="str">
        <f t="shared" si="72"/>
        <v/>
      </c>
      <c r="AT46" s="15" t="str">
        <f t="shared" si="47"/>
        <v/>
      </c>
      <c r="AU46" s="1" t="str">
        <f t="shared" si="73"/>
        <v/>
      </c>
      <c r="AV46" s="1" t="str">
        <f t="shared" si="74"/>
        <v/>
      </c>
      <c r="AW46" s="1" t="str">
        <f t="shared" si="75"/>
        <v/>
      </c>
      <c r="AX46" s="1" t="str">
        <f t="shared" si="76"/>
        <v/>
      </c>
      <c r="AY46" s="1" t="str">
        <f t="shared" si="77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49"/>
        <v>B</v>
      </c>
      <c r="BG46" s="1" t="str">
        <f t="shared" si="50"/>
        <v>B</v>
      </c>
      <c r="BH46" s="1" t="str">
        <f t="shared" si="78"/>
        <v/>
      </c>
      <c r="BI46" s="1">
        <f t="shared" si="51"/>
        <v>0</v>
      </c>
      <c r="BJ46" s="1" t="str">
        <f t="shared" si="79"/>
        <v/>
      </c>
      <c r="BK46" s="1">
        <f t="shared" si="52"/>
        <v>0</v>
      </c>
      <c r="BL46" s="1" t="str">
        <f t="shared" si="80"/>
        <v/>
      </c>
      <c r="BM46" s="1">
        <f t="shared" si="53"/>
        <v>0</v>
      </c>
      <c r="BN46" s="1" t="str">
        <f t="shared" si="54"/>
        <v>0</v>
      </c>
      <c r="BO46" s="1" t="str">
        <f t="shared" si="55"/>
        <v>0</v>
      </c>
      <c r="BP46" s="1" t="str">
        <f t="shared" si="56"/>
        <v>0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WLWWL</v>
      </c>
      <c r="BY46" s="1">
        <f>General!G44</f>
        <v>-1</v>
      </c>
    </row>
    <row r="47" spans="1:77" ht="15.75" thickBot="1">
      <c r="A47" s="1">
        <v>38</v>
      </c>
      <c r="B47" s="9" t="str">
        <f t="shared" si="60"/>
        <v/>
      </c>
      <c r="C47" s="101" t="str">
        <f t="shared" si="1"/>
        <v/>
      </c>
      <c r="D47" s="96" t="str">
        <f t="shared" si="36"/>
        <v/>
      </c>
      <c r="E47" s="97" t="str">
        <f t="shared" si="37"/>
        <v/>
      </c>
      <c r="F47" s="8" t="str">
        <f t="shared" si="12"/>
        <v/>
      </c>
      <c r="H47" s="104" t="str">
        <f t="shared" si="2"/>
        <v/>
      </c>
      <c r="I47" s="96" t="str">
        <f t="shared" si="38"/>
        <v/>
      </c>
      <c r="J47" s="97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41"/>
        <v/>
      </c>
      <c r="Q47" s="97" t="str">
        <f t="shared" si="42"/>
        <v/>
      </c>
      <c r="R47" s="4" t="str">
        <f t="shared" si="43"/>
        <v/>
      </c>
      <c r="S47" s="4" t="str">
        <f t="shared" si="61"/>
        <v/>
      </c>
      <c r="T47" s="130" t="str">
        <f t="shared" si="44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62"/>
        <v>#VALUE!</v>
      </c>
      <c r="X47" s="84" t="str">
        <f t="shared" si="15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F3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5"/>
        <v>0</v>
      </c>
      <c r="AL47" s="1">
        <f t="shared" si="46"/>
        <v>0</v>
      </c>
      <c r="AM47" s="1" t="str">
        <f t="shared" si="59"/>
        <v/>
      </c>
      <c r="AN47" s="1">
        <f t="shared" si="69"/>
        <v>0</v>
      </c>
      <c r="AO47" s="1" t="str">
        <f t="shared" si="57"/>
        <v/>
      </c>
      <c r="AP47" s="1" t="str">
        <f t="shared" si="23"/>
        <v>N</v>
      </c>
      <c r="AQ47" s="1" t="str">
        <f t="shared" si="70"/>
        <v>N</v>
      </c>
      <c r="AR47" s="1" t="str">
        <f t="shared" si="71"/>
        <v>N</v>
      </c>
      <c r="AS47" s="1" t="str">
        <f t="shared" si="72"/>
        <v/>
      </c>
      <c r="AT47" s="15" t="str">
        <f t="shared" si="47"/>
        <v/>
      </c>
      <c r="AU47" s="1" t="str">
        <f t="shared" si="73"/>
        <v/>
      </c>
      <c r="AV47" s="1" t="str">
        <f t="shared" si="74"/>
        <v/>
      </c>
      <c r="AW47" s="1" t="str">
        <f t="shared" si="75"/>
        <v/>
      </c>
      <c r="AX47" s="1" t="str">
        <f t="shared" si="76"/>
        <v/>
      </c>
      <c r="AY47" s="1" t="str">
        <f t="shared" si="77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49"/>
        <v>B</v>
      </c>
      <c r="BG47" s="1" t="str">
        <f t="shared" si="50"/>
        <v>B</v>
      </c>
      <c r="BH47" s="1" t="str">
        <f t="shared" si="78"/>
        <v/>
      </c>
      <c r="BI47" s="1">
        <f t="shared" si="51"/>
        <v>0</v>
      </c>
      <c r="BJ47" s="1" t="str">
        <f t="shared" si="79"/>
        <v/>
      </c>
      <c r="BK47" s="1">
        <f t="shared" si="52"/>
        <v>0</v>
      </c>
      <c r="BL47" s="1" t="str">
        <f t="shared" si="80"/>
        <v/>
      </c>
      <c r="BM47" s="1">
        <f t="shared" si="53"/>
        <v>0</v>
      </c>
      <c r="BN47" s="1" t="str">
        <f t="shared" si="54"/>
        <v>0</v>
      </c>
      <c r="BO47" s="1" t="str">
        <f t="shared" si="55"/>
        <v>0</v>
      </c>
      <c r="BP47" s="1" t="str">
        <f t="shared" si="56"/>
        <v>0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WWWWL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/>
      </c>
      <c r="C48" s="101" t="str">
        <f t="shared" si="1"/>
        <v/>
      </c>
      <c r="D48" s="96" t="str">
        <f t="shared" si="36"/>
        <v/>
      </c>
      <c r="E48" s="97" t="str">
        <f t="shared" si="37"/>
        <v/>
      </c>
      <c r="F48" s="8" t="str">
        <f t="shared" si="12"/>
        <v/>
      </c>
      <c r="H48" s="104" t="str">
        <f t="shared" si="2"/>
        <v/>
      </c>
      <c r="I48" s="96" t="str">
        <f t="shared" si="38"/>
        <v/>
      </c>
      <c r="J48" s="97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41"/>
        <v/>
      </c>
      <c r="Q48" s="97" t="str">
        <f t="shared" si="42"/>
        <v/>
      </c>
      <c r="R48" s="4" t="str">
        <f t="shared" si="43"/>
        <v/>
      </c>
      <c r="S48" s="4" t="str">
        <f t="shared" si="61"/>
        <v/>
      </c>
      <c r="T48" s="130" t="str">
        <f t="shared" si="44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62"/>
        <v>#VALUE!</v>
      </c>
      <c r="X48" s="84" t="str">
        <f t="shared" si="15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F3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5"/>
        <v>0</v>
      </c>
      <c r="AL48" s="1">
        <f t="shared" si="46"/>
        <v>0</v>
      </c>
      <c r="AM48" s="1" t="str">
        <f t="shared" si="59"/>
        <v/>
      </c>
      <c r="AN48" s="1">
        <f t="shared" si="69"/>
        <v>0</v>
      </c>
      <c r="AO48" s="1" t="str">
        <f t="shared" si="57"/>
        <v/>
      </c>
      <c r="AP48" s="1" t="str">
        <f t="shared" si="23"/>
        <v>N</v>
      </c>
      <c r="AQ48" s="1" t="str">
        <f t="shared" si="70"/>
        <v>N</v>
      </c>
      <c r="AR48" s="1" t="str">
        <f t="shared" si="71"/>
        <v>N</v>
      </c>
      <c r="AS48" s="1" t="str">
        <f t="shared" si="72"/>
        <v/>
      </c>
      <c r="AT48" s="15" t="str">
        <f t="shared" si="47"/>
        <v/>
      </c>
      <c r="AU48" s="1" t="str">
        <f t="shared" si="73"/>
        <v/>
      </c>
      <c r="AV48" s="1" t="str">
        <f t="shared" si="74"/>
        <v/>
      </c>
      <c r="AW48" s="1" t="str">
        <f t="shared" si="75"/>
        <v/>
      </c>
      <c r="AX48" s="1" t="str">
        <f t="shared" si="76"/>
        <v/>
      </c>
      <c r="AY48" s="1" t="str">
        <f t="shared" si="77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49"/>
        <v>B</v>
      </c>
      <c r="BG48" s="1" t="str">
        <f t="shared" si="50"/>
        <v>B</v>
      </c>
      <c r="BH48" s="1" t="str">
        <f t="shared" si="78"/>
        <v/>
      </c>
      <c r="BI48" s="1">
        <f t="shared" si="51"/>
        <v>0</v>
      </c>
      <c r="BJ48" s="1" t="str">
        <f t="shared" si="79"/>
        <v/>
      </c>
      <c r="BK48" s="1">
        <f t="shared" si="52"/>
        <v>0</v>
      </c>
      <c r="BL48" s="1" t="str">
        <f t="shared" si="80"/>
        <v/>
      </c>
      <c r="BM48" s="1">
        <f t="shared" si="53"/>
        <v>0</v>
      </c>
      <c r="BN48" s="1" t="str">
        <f t="shared" si="54"/>
        <v>0</v>
      </c>
      <c r="BO48" s="1" t="str">
        <f t="shared" si="55"/>
        <v>0</v>
      </c>
      <c r="BP48" s="1" t="str">
        <f t="shared" si="56"/>
        <v>0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LLLLW</v>
      </c>
      <c r="BY48" s="1">
        <f>General!G46</f>
        <v>1</v>
      </c>
    </row>
    <row r="49" spans="1:77" ht="15.75" thickBot="1">
      <c r="A49" s="1">
        <v>40</v>
      </c>
      <c r="B49" s="85" t="str">
        <f t="shared" si="60"/>
        <v/>
      </c>
      <c r="C49" s="102" t="str">
        <f t="shared" si="1"/>
        <v/>
      </c>
      <c r="D49" s="98" t="str">
        <f t="shared" si="36"/>
        <v/>
      </c>
      <c r="E49" s="99" t="str">
        <f t="shared" si="37"/>
        <v/>
      </c>
      <c r="F49" s="10" t="str">
        <f t="shared" si="12"/>
        <v/>
      </c>
      <c r="H49" s="105" t="str">
        <f t="shared" si="2"/>
        <v/>
      </c>
      <c r="I49" s="98" t="str">
        <f t="shared" si="38"/>
        <v/>
      </c>
      <c r="J49" s="99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41"/>
        <v/>
      </c>
      <c r="Q49" s="99" t="str">
        <f t="shared" si="42"/>
        <v/>
      </c>
      <c r="R49" s="5" t="str">
        <f t="shared" si="43"/>
        <v/>
      </c>
      <c r="S49" s="5" t="str">
        <f t="shared" si="61"/>
        <v/>
      </c>
      <c r="T49" s="131" t="str">
        <f t="shared" si="44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62"/>
        <v>#VALUE!</v>
      </c>
      <c r="X49" s="84" t="str">
        <f t="shared" si="15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F3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5"/>
        <v>0</v>
      </c>
      <c r="AL49" s="1">
        <f t="shared" si="46"/>
        <v>0</v>
      </c>
      <c r="AM49" s="1" t="str">
        <f t="shared" si="59"/>
        <v/>
      </c>
      <c r="AN49" s="1">
        <f t="shared" si="69"/>
        <v>0</v>
      </c>
      <c r="AO49" s="1" t="str">
        <f t="shared" si="57"/>
        <v/>
      </c>
      <c r="AP49" s="1" t="str">
        <f t="shared" si="23"/>
        <v>N</v>
      </c>
      <c r="AQ49" s="1" t="str">
        <f t="shared" si="70"/>
        <v>N</v>
      </c>
      <c r="AR49" s="1" t="str">
        <f t="shared" si="71"/>
        <v>N</v>
      </c>
      <c r="AS49" s="1" t="str">
        <f t="shared" si="72"/>
        <v/>
      </c>
      <c r="AT49" s="15" t="str">
        <f t="shared" si="47"/>
        <v/>
      </c>
      <c r="AU49" s="1" t="str">
        <f t="shared" si="73"/>
        <v/>
      </c>
      <c r="AV49" s="1" t="str">
        <f t="shared" si="74"/>
        <v/>
      </c>
      <c r="AW49" s="1" t="str">
        <f t="shared" si="75"/>
        <v/>
      </c>
      <c r="AX49" s="1" t="str">
        <f t="shared" si="76"/>
        <v/>
      </c>
      <c r="AY49" s="1" t="str">
        <f t="shared" si="77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49"/>
        <v>B</v>
      </c>
      <c r="BG49" s="1" t="str">
        <f t="shared" si="50"/>
        <v>B</v>
      </c>
      <c r="BH49" s="1" t="str">
        <f t="shared" si="78"/>
        <v/>
      </c>
      <c r="BI49" s="1">
        <f t="shared" si="51"/>
        <v>0</v>
      </c>
      <c r="BJ49" s="1" t="str">
        <f t="shared" si="79"/>
        <v/>
      </c>
      <c r="BK49" s="1">
        <f t="shared" si="52"/>
        <v>0</v>
      </c>
      <c r="BL49" s="1" t="str">
        <f t="shared" si="80"/>
        <v/>
      </c>
      <c r="BM49" s="1">
        <f t="shared" si="53"/>
        <v>0</v>
      </c>
      <c r="BN49" s="1" t="str">
        <f t="shared" si="54"/>
        <v>0</v>
      </c>
      <c r="BO49" s="1" t="str">
        <f t="shared" si="55"/>
        <v>0</v>
      </c>
      <c r="BP49" s="1" t="str">
        <f t="shared" si="56"/>
        <v>0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LWLLW</v>
      </c>
      <c r="BY49" s="1">
        <f>General!G47</f>
        <v>1</v>
      </c>
    </row>
    <row r="50" spans="1:77" ht="15.75" thickBot="1">
      <c r="A50" s="1">
        <v>41</v>
      </c>
      <c r="B50" s="12" t="str">
        <f t="shared" si="60"/>
        <v/>
      </c>
      <c r="C50" s="100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3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5" t="str">
        <f t="shared" si="43"/>
        <v/>
      </c>
      <c r="S50" s="95" t="str">
        <f t="shared" si="61"/>
        <v/>
      </c>
      <c r="T50" s="106" t="str">
        <f t="shared" si="44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62"/>
        <v>#VALUE!</v>
      </c>
      <c r="X50" s="84" t="str">
        <f t="shared" si="15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F3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5"/>
        <v>0</v>
      </c>
      <c r="AL50" s="1">
        <f t="shared" si="46"/>
        <v>0</v>
      </c>
      <c r="AM50" s="1" t="str">
        <f t="shared" si="59"/>
        <v/>
      </c>
      <c r="AN50" s="1">
        <f t="shared" si="69"/>
        <v>0</v>
      </c>
      <c r="AO50" s="1" t="str">
        <f t="shared" si="57"/>
        <v/>
      </c>
      <c r="AP50" s="1" t="str">
        <f t="shared" si="23"/>
        <v>N</v>
      </c>
      <c r="AQ50" s="1" t="str">
        <f t="shared" si="70"/>
        <v>N</v>
      </c>
      <c r="AR50" s="1" t="str">
        <f t="shared" si="71"/>
        <v>N</v>
      </c>
      <c r="AS50" s="1" t="str">
        <f t="shared" si="72"/>
        <v/>
      </c>
      <c r="AT50" s="15" t="str">
        <f t="shared" si="47"/>
        <v/>
      </c>
      <c r="AU50" s="1" t="str">
        <f t="shared" si="73"/>
        <v/>
      </c>
      <c r="AV50" s="1" t="str">
        <f t="shared" si="74"/>
        <v/>
      </c>
      <c r="AW50" s="1" t="str">
        <f t="shared" si="75"/>
        <v/>
      </c>
      <c r="AX50" s="1" t="str">
        <f t="shared" si="76"/>
        <v/>
      </c>
      <c r="AY50" s="1" t="str">
        <f t="shared" si="77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49"/>
        <v>B</v>
      </c>
      <c r="BG50" s="1" t="str">
        <f t="shared" si="50"/>
        <v>B</v>
      </c>
      <c r="BH50" s="1" t="str">
        <f t="shared" si="78"/>
        <v/>
      </c>
      <c r="BI50" s="1">
        <f t="shared" si="51"/>
        <v>0</v>
      </c>
      <c r="BJ50" s="1" t="str">
        <f t="shared" si="79"/>
        <v/>
      </c>
      <c r="BK50" s="1">
        <f t="shared" si="52"/>
        <v>0</v>
      </c>
      <c r="BL50" s="1" t="str">
        <f t="shared" si="80"/>
        <v/>
      </c>
      <c r="BM50" s="1">
        <f t="shared" si="53"/>
        <v>0</v>
      </c>
      <c r="BN50" s="1" t="str">
        <f t="shared" si="54"/>
        <v>0</v>
      </c>
      <c r="BO50" s="1" t="str">
        <f t="shared" si="55"/>
        <v>0</v>
      </c>
      <c r="BP50" s="1" t="str">
        <f t="shared" si="56"/>
        <v>0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LLWLW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/>
      </c>
      <c r="C51" s="101" t="str">
        <f t="shared" si="1"/>
        <v/>
      </c>
      <c r="D51" s="96" t="str">
        <f t="shared" si="36"/>
        <v/>
      </c>
      <c r="E51" s="97" t="str">
        <f t="shared" si="37"/>
        <v/>
      </c>
      <c r="F51" s="8" t="str">
        <f t="shared" si="12"/>
        <v/>
      </c>
      <c r="H51" s="104" t="str">
        <f t="shared" si="2"/>
        <v/>
      </c>
      <c r="I51" s="96" t="str">
        <f t="shared" si="38"/>
        <v/>
      </c>
      <c r="J51" s="97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41"/>
        <v/>
      </c>
      <c r="Q51" s="97" t="str">
        <f t="shared" si="42"/>
        <v/>
      </c>
      <c r="R51" s="4" t="str">
        <f t="shared" si="43"/>
        <v/>
      </c>
      <c r="S51" s="4" t="str">
        <f t="shared" si="61"/>
        <v/>
      </c>
      <c r="T51" s="130" t="str">
        <f t="shared" si="44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62"/>
        <v>#VALUE!</v>
      </c>
      <c r="X51" s="84" t="str">
        <f t="shared" si="15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F3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5"/>
        <v>0</v>
      </c>
      <c r="AL51" s="1">
        <f t="shared" si="46"/>
        <v>0</v>
      </c>
      <c r="AM51" s="1" t="str">
        <f t="shared" si="59"/>
        <v/>
      </c>
      <c r="AN51" s="1">
        <f t="shared" si="69"/>
        <v>0</v>
      </c>
      <c r="AO51" s="1" t="str">
        <f t="shared" si="57"/>
        <v/>
      </c>
      <c r="AP51" s="1" t="str">
        <f t="shared" si="23"/>
        <v>N</v>
      </c>
      <c r="AQ51" s="1" t="str">
        <f t="shared" si="70"/>
        <v>N</v>
      </c>
      <c r="AR51" s="1" t="str">
        <f t="shared" si="71"/>
        <v>N</v>
      </c>
      <c r="AS51" s="1" t="str">
        <f t="shared" si="72"/>
        <v/>
      </c>
      <c r="AT51" s="15" t="str">
        <f t="shared" si="47"/>
        <v/>
      </c>
      <c r="AU51" s="1" t="str">
        <f t="shared" si="73"/>
        <v/>
      </c>
      <c r="AV51" s="1" t="str">
        <f t="shared" si="74"/>
        <v/>
      </c>
      <c r="AW51" s="1" t="str">
        <f t="shared" si="75"/>
        <v/>
      </c>
      <c r="AX51" s="1" t="str">
        <f t="shared" si="76"/>
        <v/>
      </c>
      <c r="AY51" s="1" t="str">
        <f t="shared" si="77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49"/>
        <v>B</v>
      </c>
      <c r="BG51" s="1" t="str">
        <f t="shared" si="50"/>
        <v>B</v>
      </c>
      <c r="BH51" s="1" t="str">
        <f t="shared" si="78"/>
        <v/>
      </c>
      <c r="BI51" s="1">
        <f t="shared" si="51"/>
        <v>0</v>
      </c>
      <c r="BJ51" s="1" t="str">
        <f t="shared" si="79"/>
        <v/>
      </c>
      <c r="BK51" s="1">
        <f t="shared" si="52"/>
        <v>0</v>
      </c>
      <c r="BL51" s="1" t="str">
        <f t="shared" si="80"/>
        <v/>
      </c>
      <c r="BM51" s="1">
        <f t="shared" si="53"/>
        <v>0</v>
      </c>
      <c r="BN51" s="1" t="str">
        <f t="shared" si="54"/>
        <v>0</v>
      </c>
      <c r="BO51" s="1" t="str">
        <f t="shared" si="55"/>
        <v>0</v>
      </c>
      <c r="BP51" s="1" t="str">
        <f t="shared" si="56"/>
        <v>0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LWWLW</v>
      </c>
      <c r="BY51" s="1">
        <f>General!G49</f>
        <v>1</v>
      </c>
    </row>
    <row r="52" spans="1:77" ht="15.75" thickBot="1">
      <c r="A52" s="1">
        <v>43</v>
      </c>
      <c r="B52" s="9" t="str">
        <f t="shared" si="60"/>
        <v/>
      </c>
      <c r="C52" s="101" t="str">
        <f t="shared" si="1"/>
        <v/>
      </c>
      <c r="D52" s="96" t="str">
        <f t="shared" si="36"/>
        <v/>
      </c>
      <c r="E52" s="97" t="str">
        <f t="shared" si="37"/>
        <v/>
      </c>
      <c r="F52" s="8" t="str">
        <f t="shared" si="12"/>
        <v/>
      </c>
      <c r="H52" s="104" t="str">
        <f t="shared" si="2"/>
        <v/>
      </c>
      <c r="I52" s="96" t="str">
        <f t="shared" si="38"/>
        <v/>
      </c>
      <c r="J52" s="97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41"/>
        <v/>
      </c>
      <c r="Q52" s="97" t="str">
        <f t="shared" si="42"/>
        <v/>
      </c>
      <c r="R52" s="4" t="str">
        <f t="shared" si="43"/>
        <v/>
      </c>
      <c r="S52" s="4" t="str">
        <f t="shared" si="61"/>
        <v/>
      </c>
      <c r="T52" s="130" t="str">
        <f t="shared" si="44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62"/>
        <v>#VALUE!</v>
      </c>
      <c r="X52" s="84" t="str">
        <f t="shared" si="15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F3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5"/>
        <v>0</v>
      </c>
      <c r="AL52" s="1">
        <f t="shared" si="46"/>
        <v>0</v>
      </c>
      <c r="AM52" s="1" t="str">
        <f t="shared" si="59"/>
        <v/>
      </c>
      <c r="AN52" s="1">
        <f t="shared" si="69"/>
        <v>0</v>
      </c>
      <c r="AO52" s="1" t="str">
        <f t="shared" si="57"/>
        <v/>
      </c>
      <c r="AP52" s="1" t="str">
        <f t="shared" si="23"/>
        <v>N</v>
      </c>
      <c r="AQ52" s="1" t="str">
        <f t="shared" si="70"/>
        <v>N</v>
      </c>
      <c r="AR52" s="1" t="str">
        <f t="shared" si="71"/>
        <v>N</v>
      </c>
      <c r="AS52" s="1" t="str">
        <f t="shared" si="72"/>
        <v/>
      </c>
      <c r="AT52" s="15" t="str">
        <f t="shared" si="47"/>
        <v/>
      </c>
      <c r="AU52" s="1" t="str">
        <f t="shared" si="73"/>
        <v/>
      </c>
      <c r="AV52" s="1" t="str">
        <f t="shared" si="74"/>
        <v/>
      </c>
      <c r="AW52" s="1" t="str">
        <f t="shared" si="75"/>
        <v/>
      </c>
      <c r="AX52" s="1" t="str">
        <f t="shared" si="76"/>
        <v/>
      </c>
      <c r="AY52" s="1" t="str">
        <f t="shared" si="77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49"/>
        <v>B</v>
      </c>
      <c r="BG52" s="1" t="str">
        <f t="shared" si="50"/>
        <v>B</v>
      </c>
      <c r="BH52" s="1" t="str">
        <f t="shared" si="78"/>
        <v/>
      </c>
      <c r="BI52" s="1">
        <f t="shared" si="51"/>
        <v>0</v>
      </c>
      <c r="BJ52" s="1" t="str">
        <f t="shared" si="79"/>
        <v/>
      </c>
      <c r="BK52" s="1">
        <f t="shared" si="52"/>
        <v>0</v>
      </c>
      <c r="BL52" s="1" t="str">
        <f t="shared" si="80"/>
        <v/>
      </c>
      <c r="BM52" s="1">
        <f t="shared" si="53"/>
        <v>0</v>
      </c>
      <c r="BN52" s="1" t="str">
        <f t="shared" si="54"/>
        <v>0</v>
      </c>
      <c r="BO52" s="1" t="str">
        <f t="shared" si="55"/>
        <v>0</v>
      </c>
      <c r="BP52" s="1" t="str">
        <f t="shared" si="56"/>
        <v>0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LLLWW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/>
      </c>
      <c r="C53" s="101" t="str">
        <f t="shared" si="1"/>
        <v/>
      </c>
      <c r="D53" s="96" t="str">
        <f t="shared" si="36"/>
        <v/>
      </c>
      <c r="E53" s="97" t="str">
        <f t="shared" si="37"/>
        <v/>
      </c>
      <c r="F53" s="8" t="str">
        <f t="shared" si="12"/>
        <v/>
      </c>
      <c r="H53" s="104" t="str">
        <f t="shared" si="2"/>
        <v/>
      </c>
      <c r="I53" s="96" t="str">
        <f t="shared" si="38"/>
        <v/>
      </c>
      <c r="J53" s="97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41"/>
        <v/>
      </c>
      <c r="Q53" s="97" t="str">
        <f t="shared" si="42"/>
        <v/>
      </c>
      <c r="R53" s="4" t="str">
        <f t="shared" si="43"/>
        <v/>
      </c>
      <c r="S53" s="4" t="str">
        <f t="shared" si="61"/>
        <v/>
      </c>
      <c r="T53" s="130" t="str">
        <f t="shared" si="44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62"/>
        <v>#VALUE!</v>
      </c>
      <c r="X53" s="84" t="str">
        <f t="shared" si="15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F3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5"/>
        <v>0</v>
      </c>
      <c r="AL53" s="1">
        <f t="shared" si="46"/>
        <v>0</v>
      </c>
      <c r="AM53" s="1" t="str">
        <f t="shared" si="59"/>
        <v/>
      </c>
      <c r="AN53" s="1">
        <f t="shared" si="69"/>
        <v>0</v>
      </c>
      <c r="AO53" s="1" t="str">
        <f t="shared" si="57"/>
        <v/>
      </c>
      <c r="AP53" s="1" t="str">
        <f t="shared" si="23"/>
        <v>N</v>
      </c>
      <c r="AQ53" s="1" t="str">
        <f t="shared" si="70"/>
        <v>N</v>
      </c>
      <c r="AR53" s="1" t="str">
        <f t="shared" si="71"/>
        <v>N</v>
      </c>
      <c r="AS53" s="1" t="str">
        <f t="shared" si="72"/>
        <v/>
      </c>
      <c r="AT53" s="15" t="str">
        <f t="shared" si="47"/>
        <v/>
      </c>
      <c r="AU53" s="1" t="str">
        <f t="shared" si="73"/>
        <v/>
      </c>
      <c r="AV53" s="1" t="str">
        <f t="shared" si="74"/>
        <v/>
      </c>
      <c r="AW53" s="1" t="str">
        <f t="shared" si="75"/>
        <v/>
      </c>
      <c r="AX53" s="1" t="str">
        <f t="shared" si="76"/>
        <v/>
      </c>
      <c r="AY53" s="1" t="str">
        <f t="shared" si="77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49"/>
        <v>B</v>
      </c>
      <c r="BG53" s="1" t="str">
        <f t="shared" si="50"/>
        <v>B</v>
      </c>
      <c r="BH53" s="1" t="str">
        <f t="shared" si="78"/>
        <v/>
      </c>
      <c r="BI53" s="1">
        <f t="shared" si="51"/>
        <v>0</v>
      </c>
      <c r="BJ53" s="1" t="str">
        <f t="shared" si="79"/>
        <v/>
      </c>
      <c r="BK53" s="1">
        <f t="shared" si="52"/>
        <v>0</v>
      </c>
      <c r="BL53" s="1" t="str">
        <f t="shared" si="80"/>
        <v/>
      </c>
      <c r="BM53" s="1">
        <f t="shared" si="53"/>
        <v>0</v>
      </c>
      <c r="BN53" s="1" t="str">
        <f t="shared" si="54"/>
        <v>0</v>
      </c>
      <c r="BO53" s="1" t="str">
        <f t="shared" si="55"/>
        <v>0</v>
      </c>
      <c r="BP53" s="1" t="str">
        <f t="shared" si="56"/>
        <v>0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LWLWW</v>
      </c>
      <c r="BY53" s="1">
        <f>General!G51</f>
        <v>3</v>
      </c>
    </row>
    <row r="54" spans="1:77" ht="15.75" thickBot="1">
      <c r="A54" s="1">
        <v>45</v>
      </c>
      <c r="B54" s="85" t="str">
        <f t="shared" si="60"/>
        <v/>
      </c>
      <c r="C54" s="102" t="str">
        <f t="shared" si="1"/>
        <v/>
      </c>
      <c r="D54" s="98" t="str">
        <f t="shared" si="36"/>
        <v/>
      </c>
      <c r="E54" s="99" t="str">
        <f t="shared" si="37"/>
        <v/>
      </c>
      <c r="F54" s="10" t="str">
        <f t="shared" si="12"/>
        <v/>
      </c>
      <c r="H54" s="105" t="str">
        <f t="shared" si="2"/>
        <v/>
      </c>
      <c r="I54" s="98" t="str">
        <f t="shared" si="38"/>
        <v/>
      </c>
      <c r="J54" s="99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41"/>
        <v/>
      </c>
      <c r="Q54" s="99" t="str">
        <f t="shared" si="42"/>
        <v/>
      </c>
      <c r="R54" s="5" t="str">
        <f t="shared" si="43"/>
        <v/>
      </c>
      <c r="S54" s="5" t="str">
        <f t="shared" si="61"/>
        <v/>
      </c>
      <c r="T54" s="131" t="str">
        <f t="shared" si="44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62"/>
        <v>#VALUE!</v>
      </c>
      <c r="X54" s="84" t="str">
        <f t="shared" si="15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F3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5"/>
        <v>0</v>
      </c>
      <c r="AL54" s="1">
        <f t="shared" si="46"/>
        <v>0</v>
      </c>
      <c r="AM54" s="1" t="str">
        <f t="shared" si="59"/>
        <v/>
      </c>
      <c r="AN54" s="1">
        <f t="shared" si="69"/>
        <v>0</v>
      </c>
      <c r="AO54" s="1" t="str">
        <f t="shared" si="57"/>
        <v/>
      </c>
      <c r="AP54" s="1" t="str">
        <f t="shared" si="23"/>
        <v>N</v>
      </c>
      <c r="AQ54" s="1" t="str">
        <f t="shared" si="70"/>
        <v>N</v>
      </c>
      <c r="AR54" s="1" t="str">
        <f t="shared" si="71"/>
        <v>N</v>
      </c>
      <c r="AS54" s="1" t="str">
        <f t="shared" si="72"/>
        <v/>
      </c>
      <c r="AT54" s="15" t="str">
        <f t="shared" si="47"/>
        <v/>
      </c>
      <c r="AU54" s="1" t="str">
        <f t="shared" si="73"/>
        <v/>
      </c>
      <c r="AV54" s="1" t="str">
        <f t="shared" si="74"/>
        <v/>
      </c>
      <c r="AW54" s="1" t="str">
        <f t="shared" si="75"/>
        <v/>
      </c>
      <c r="AX54" s="1" t="str">
        <f t="shared" si="76"/>
        <v/>
      </c>
      <c r="AY54" s="1" t="str">
        <f t="shared" si="77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49"/>
        <v>B</v>
      </c>
      <c r="BG54" s="1" t="str">
        <f t="shared" si="50"/>
        <v>B</v>
      </c>
      <c r="BH54" s="1" t="str">
        <f t="shared" si="78"/>
        <v/>
      </c>
      <c r="BI54" s="1">
        <f t="shared" si="51"/>
        <v>0</v>
      </c>
      <c r="BJ54" s="1" t="str">
        <f t="shared" si="79"/>
        <v/>
      </c>
      <c r="BK54" s="1">
        <f t="shared" si="52"/>
        <v>0</v>
      </c>
      <c r="BL54" s="1" t="str">
        <f t="shared" si="80"/>
        <v/>
      </c>
      <c r="BM54" s="1">
        <f t="shared" si="53"/>
        <v>0</v>
      </c>
      <c r="BN54" s="1" t="str">
        <f t="shared" si="54"/>
        <v>0</v>
      </c>
      <c r="BO54" s="1" t="str">
        <f t="shared" si="55"/>
        <v>0</v>
      </c>
      <c r="BP54" s="1" t="str">
        <f t="shared" si="56"/>
        <v>0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LLWWW</v>
      </c>
      <c r="BY54" s="1">
        <f>General!G52</f>
        <v>6</v>
      </c>
    </row>
    <row r="55" spans="1:77" ht="15.75" thickBot="1">
      <c r="A55" s="1">
        <v>46</v>
      </c>
      <c r="B55" s="12" t="str">
        <f t="shared" si="60"/>
        <v/>
      </c>
      <c r="C55" s="100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3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5" t="str">
        <f t="shared" si="43"/>
        <v/>
      </c>
      <c r="S55" s="95" t="str">
        <f t="shared" si="61"/>
        <v/>
      </c>
      <c r="T55" s="106" t="str">
        <f t="shared" si="44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62"/>
        <v>#VALUE!</v>
      </c>
      <c r="X55" s="84" t="str">
        <f t="shared" si="15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F3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5"/>
        <v>0</v>
      </c>
      <c r="AL55" s="1">
        <f t="shared" si="46"/>
        <v>0</v>
      </c>
      <c r="AM55" s="1" t="str">
        <f t="shared" si="59"/>
        <v/>
      </c>
      <c r="AN55" s="1">
        <f t="shared" si="69"/>
        <v>0</v>
      </c>
      <c r="AO55" s="1" t="str">
        <f t="shared" si="57"/>
        <v/>
      </c>
      <c r="AP55" s="1" t="str">
        <f t="shared" si="23"/>
        <v>N</v>
      </c>
      <c r="AQ55" s="1" t="str">
        <f t="shared" si="70"/>
        <v>N</v>
      </c>
      <c r="AR55" s="1" t="str">
        <f t="shared" si="71"/>
        <v>N</v>
      </c>
      <c r="AS55" s="1" t="str">
        <f t="shared" si="72"/>
        <v/>
      </c>
      <c r="AT55" s="15" t="str">
        <f t="shared" si="47"/>
        <v/>
      </c>
      <c r="AU55" s="1" t="str">
        <f t="shared" si="73"/>
        <v/>
      </c>
      <c r="AV55" s="1" t="str">
        <f t="shared" si="74"/>
        <v/>
      </c>
      <c r="AW55" s="1" t="str">
        <f t="shared" si="75"/>
        <v/>
      </c>
      <c r="AX55" s="1" t="str">
        <f t="shared" si="76"/>
        <v/>
      </c>
      <c r="AY55" s="1" t="str">
        <f t="shared" si="77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49"/>
        <v>B</v>
      </c>
      <c r="BG55" s="1" t="str">
        <f t="shared" si="50"/>
        <v>B</v>
      </c>
      <c r="BH55" s="1" t="str">
        <f t="shared" si="78"/>
        <v/>
      </c>
      <c r="BI55" s="1">
        <f t="shared" si="51"/>
        <v>0</v>
      </c>
      <c r="BJ55" s="1" t="str">
        <f t="shared" si="79"/>
        <v/>
      </c>
      <c r="BK55" s="1">
        <f t="shared" si="52"/>
        <v>0</v>
      </c>
      <c r="BL55" s="1" t="str">
        <f t="shared" si="80"/>
        <v/>
      </c>
      <c r="BM55" s="1">
        <f t="shared" si="53"/>
        <v>0</v>
      </c>
      <c r="BN55" s="1" t="str">
        <f t="shared" si="54"/>
        <v>0</v>
      </c>
      <c r="BO55" s="1" t="str">
        <f t="shared" si="55"/>
        <v>0</v>
      </c>
      <c r="BP55" s="1" t="str">
        <f t="shared" si="56"/>
        <v>0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LWWWW</v>
      </c>
      <c r="BY55" s="1">
        <f>General!G53</f>
        <v>6</v>
      </c>
    </row>
    <row r="56" spans="1:77" ht="15.75" thickBot="1">
      <c r="A56" s="1">
        <v>47</v>
      </c>
      <c r="B56" s="9" t="str">
        <f t="shared" si="60"/>
        <v/>
      </c>
      <c r="C56" s="101" t="str">
        <f t="shared" si="1"/>
        <v/>
      </c>
      <c r="D56" s="96" t="str">
        <f t="shared" si="36"/>
        <v/>
      </c>
      <c r="E56" s="97" t="str">
        <f t="shared" si="37"/>
        <v/>
      </c>
      <c r="F56" s="8" t="str">
        <f t="shared" si="12"/>
        <v/>
      </c>
      <c r="H56" s="104" t="str">
        <f t="shared" si="2"/>
        <v/>
      </c>
      <c r="I56" s="96" t="str">
        <f t="shared" si="38"/>
        <v/>
      </c>
      <c r="J56" s="97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41"/>
        <v/>
      </c>
      <c r="Q56" s="97" t="str">
        <f t="shared" si="42"/>
        <v/>
      </c>
      <c r="R56" s="4" t="str">
        <f t="shared" si="43"/>
        <v/>
      </c>
      <c r="S56" s="4" t="str">
        <f t="shared" si="61"/>
        <v/>
      </c>
      <c r="T56" s="130" t="str">
        <f t="shared" si="44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62"/>
        <v>#VALUE!</v>
      </c>
      <c r="X56" s="84" t="str">
        <f t="shared" si="15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5"/>
        <v>0</v>
      </c>
      <c r="AL56" s="1">
        <f t="shared" si="46"/>
        <v>0</v>
      </c>
      <c r="AM56" s="1" t="str">
        <f t="shared" si="59"/>
        <v/>
      </c>
      <c r="AN56" s="1">
        <f t="shared" si="69"/>
        <v>0</v>
      </c>
      <c r="AO56" s="1" t="str">
        <f t="shared" si="57"/>
        <v/>
      </c>
      <c r="AP56" s="1" t="str">
        <f t="shared" si="23"/>
        <v>N</v>
      </c>
      <c r="AQ56" s="1" t="str">
        <f t="shared" si="70"/>
        <v>N</v>
      </c>
      <c r="AR56" s="1" t="str">
        <f t="shared" si="71"/>
        <v>N</v>
      </c>
      <c r="AS56" s="1" t="str">
        <f t="shared" si="72"/>
        <v/>
      </c>
      <c r="AT56" s="15" t="str">
        <f t="shared" si="47"/>
        <v/>
      </c>
      <c r="AU56" s="1" t="str">
        <f t="shared" si="73"/>
        <v/>
      </c>
      <c r="AV56" s="1" t="str">
        <f t="shared" si="74"/>
        <v/>
      </c>
      <c r="AW56" s="1" t="str">
        <f t="shared" si="75"/>
        <v/>
      </c>
      <c r="AX56" s="1" t="str">
        <f t="shared" si="76"/>
        <v/>
      </c>
      <c r="AY56" s="1" t="str">
        <f t="shared" si="77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49"/>
        <v>B</v>
      </c>
      <c r="BG56" s="1" t="str">
        <f t="shared" si="50"/>
        <v>B</v>
      </c>
      <c r="BH56" s="1" t="str">
        <f t="shared" si="78"/>
        <v/>
      </c>
      <c r="BI56" s="1">
        <f t="shared" si="51"/>
        <v>0</v>
      </c>
      <c r="BJ56" s="1" t="str">
        <f t="shared" si="79"/>
        <v/>
      </c>
      <c r="BK56" s="1">
        <f t="shared" si="52"/>
        <v>0</v>
      </c>
      <c r="BL56" s="1" t="str">
        <f t="shared" si="80"/>
        <v/>
      </c>
      <c r="BM56" s="1">
        <f t="shared" si="53"/>
        <v>0</v>
      </c>
      <c r="BN56" s="1" t="str">
        <f t="shared" si="54"/>
        <v>0</v>
      </c>
      <c r="BO56" s="1" t="str">
        <f t="shared" si="55"/>
        <v>0</v>
      </c>
      <c r="BP56" s="1" t="str">
        <f t="shared" si="56"/>
        <v>0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WLLLW</v>
      </c>
      <c r="BY56" s="1">
        <f>General!G54</f>
        <v>1</v>
      </c>
    </row>
    <row r="57" spans="1:77" ht="15.75" thickBot="1">
      <c r="A57" s="1">
        <v>48</v>
      </c>
      <c r="B57" s="9" t="str">
        <f t="shared" si="60"/>
        <v/>
      </c>
      <c r="C57" s="101" t="str">
        <f t="shared" si="1"/>
        <v/>
      </c>
      <c r="D57" s="96" t="str">
        <f t="shared" si="36"/>
        <v/>
      </c>
      <c r="E57" s="97" t="str">
        <f t="shared" si="37"/>
        <v/>
      </c>
      <c r="F57" s="8" t="str">
        <f t="shared" si="12"/>
        <v/>
      </c>
      <c r="H57" s="104" t="str">
        <f t="shared" si="2"/>
        <v/>
      </c>
      <c r="I57" s="96" t="str">
        <f t="shared" si="38"/>
        <v/>
      </c>
      <c r="J57" s="97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41"/>
        <v/>
      </c>
      <c r="Q57" s="97" t="str">
        <f t="shared" si="42"/>
        <v/>
      </c>
      <c r="R57" s="4" t="str">
        <f t="shared" si="43"/>
        <v/>
      </c>
      <c r="S57" s="4" t="str">
        <f t="shared" si="61"/>
        <v/>
      </c>
      <c r="T57" s="130" t="str">
        <f t="shared" si="44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62"/>
        <v>#VALUE!</v>
      </c>
      <c r="X57" s="84" t="str">
        <f t="shared" si="15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5"/>
        <v>0</v>
      </c>
      <c r="AL57" s="1">
        <f t="shared" si="46"/>
        <v>0</v>
      </c>
      <c r="AM57" s="1" t="str">
        <f t="shared" si="59"/>
        <v/>
      </c>
      <c r="AN57" s="1">
        <f t="shared" si="69"/>
        <v>0</v>
      </c>
      <c r="AO57" s="1" t="str">
        <f t="shared" si="57"/>
        <v/>
      </c>
      <c r="AP57" s="1" t="str">
        <f t="shared" si="23"/>
        <v>N</v>
      </c>
      <c r="AQ57" s="1" t="str">
        <f t="shared" si="70"/>
        <v>N</v>
      </c>
      <c r="AR57" s="1" t="str">
        <f t="shared" si="71"/>
        <v>N</v>
      </c>
      <c r="AS57" s="1" t="str">
        <f t="shared" si="72"/>
        <v/>
      </c>
      <c r="AT57" s="15" t="str">
        <f t="shared" si="47"/>
        <v/>
      </c>
      <c r="AU57" s="1" t="str">
        <f t="shared" si="73"/>
        <v/>
      </c>
      <c r="AV57" s="1" t="str">
        <f t="shared" si="74"/>
        <v/>
      </c>
      <c r="AW57" s="1" t="str">
        <f t="shared" si="75"/>
        <v/>
      </c>
      <c r="AX57" s="1" t="str">
        <f t="shared" si="76"/>
        <v/>
      </c>
      <c r="AY57" s="1" t="str">
        <f t="shared" si="77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49"/>
        <v>B</v>
      </c>
      <c r="BG57" s="1" t="str">
        <f t="shared" si="50"/>
        <v>B</v>
      </c>
      <c r="BH57" s="1" t="str">
        <f t="shared" si="78"/>
        <v/>
      </c>
      <c r="BI57" s="1">
        <f t="shared" si="51"/>
        <v>0</v>
      </c>
      <c r="BJ57" s="1" t="str">
        <f t="shared" si="79"/>
        <v/>
      </c>
      <c r="BK57" s="1">
        <f t="shared" si="52"/>
        <v>0</v>
      </c>
      <c r="BL57" s="1" t="str">
        <f t="shared" si="80"/>
        <v/>
      </c>
      <c r="BM57" s="1">
        <f t="shared" si="53"/>
        <v>0</v>
      </c>
      <c r="BN57" s="1" t="str">
        <f t="shared" si="54"/>
        <v>0</v>
      </c>
      <c r="BO57" s="1" t="str">
        <f t="shared" si="55"/>
        <v>0</v>
      </c>
      <c r="BP57" s="1" t="str">
        <f t="shared" si="56"/>
        <v>0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WWLLW</v>
      </c>
      <c r="BY57" s="1">
        <f>General!G55</f>
        <v>1</v>
      </c>
    </row>
    <row r="58" spans="1:77" ht="15.75" thickBot="1">
      <c r="A58" s="1">
        <v>49</v>
      </c>
      <c r="B58" s="9" t="str">
        <f t="shared" si="60"/>
        <v/>
      </c>
      <c r="C58" s="101" t="str">
        <f t="shared" si="1"/>
        <v/>
      </c>
      <c r="D58" s="96" t="str">
        <f t="shared" si="36"/>
        <v/>
      </c>
      <c r="E58" s="97" t="str">
        <f t="shared" si="37"/>
        <v/>
      </c>
      <c r="F58" s="8" t="str">
        <f t="shared" si="12"/>
        <v/>
      </c>
      <c r="H58" s="104" t="str">
        <f t="shared" si="2"/>
        <v/>
      </c>
      <c r="I58" s="96" t="str">
        <f t="shared" si="38"/>
        <v/>
      </c>
      <c r="J58" s="97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41"/>
        <v/>
      </c>
      <c r="Q58" s="97" t="str">
        <f t="shared" si="42"/>
        <v/>
      </c>
      <c r="R58" s="4" t="str">
        <f t="shared" si="43"/>
        <v/>
      </c>
      <c r="S58" s="4" t="str">
        <f t="shared" si="61"/>
        <v/>
      </c>
      <c r="T58" s="130" t="str">
        <f t="shared" si="44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62"/>
        <v>#VALUE!</v>
      </c>
      <c r="X58" s="84" t="str">
        <f t="shared" si="15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F3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5"/>
        <v>0</v>
      </c>
      <c r="AL58" s="1">
        <f t="shared" si="46"/>
        <v>0</v>
      </c>
      <c r="AM58" s="1" t="str">
        <f t="shared" si="59"/>
        <v/>
      </c>
      <c r="AN58" s="1">
        <f t="shared" si="69"/>
        <v>0</v>
      </c>
      <c r="AO58" s="1" t="str">
        <f t="shared" si="57"/>
        <v/>
      </c>
      <c r="AP58" s="1" t="str">
        <f t="shared" si="23"/>
        <v>N</v>
      </c>
      <c r="AQ58" s="1" t="str">
        <f t="shared" si="70"/>
        <v>N</v>
      </c>
      <c r="AR58" s="1" t="str">
        <f t="shared" si="71"/>
        <v>N</v>
      </c>
      <c r="AS58" s="1" t="str">
        <f t="shared" si="72"/>
        <v/>
      </c>
      <c r="AT58" s="15" t="str">
        <f t="shared" si="47"/>
        <v/>
      </c>
      <c r="AU58" s="1" t="str">
        <f t="shared" si="73"/>
        <v/>
      </c>
      <c r="AV58" s="1" t="str">
        <f t="shared" si="74"/>
        <v/>
      </c>
      <c r="AW58" s="1" t="str">
        <f t="shared" si="75"/>
        <v/>
      </c>
      <c r="AX58" s="1" t="str">
        <f t="shared" si="76"/>
        <v/>
      </c>
      <c r="AY58" s="1" t="str">
        <f t="shared" si="77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49"/>
        <v>B</v>
      </c>
      <c r="BG58" s="1" t="str">
        <f t="shared" si="50"/>
        <v>B</v>
      </c>
      <c r="BH58" s="1" t="str">
        <f t="shared" si="78"/>
        <v/>
      </c>
      <c r="BI58" s="1">
        <f t="shared" si="51"/>
        <v>0</v>
      </c>
      <c r="BJ58" s="1" t="str">
        <f t="shared" si="79"/>
        <v/>
      </c>
      <c r="BK58" s="1">
        <f t="shared" si="52"/>
        <v>0</v>
      </c>
      <c r="BL58" s="1" t="str">
        <f t="shared" si="80"/>
        <v/>
      </c>
      <c r="BM58" s="1">
        <f t="shared" si="53"/>
        <v>0</v>
      </c>
      <c r="BN58" s="1" t="str">
        <f t="shared" si="54"/>
        <v>0</v>
      </c>
      <c r="BO58" s="1" t="str">
        <f t="shared" si="55"/>
        <v>0</v>
      </c>
      <c r="BP58" s="1" t="str">
        <f t="shared" si="56"/>
        <v>0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WLWLW</v>
      </c>
      <c r="BY58" s="1">
        <f>General!G56</f>
        <v>1</v>
      </c>
    </row>
    <row r="59" spans="1:77" ht="15.75" thickBot="1">
      <c r="A59" s="1">
        <v>50</v>
      </c>
      <c r="B59" s="85" t="str">
        <f t="shared" si="60"/>
        <v/>
      </c>
      <c r="C59" s="102" t="str">
        <f t="shared" si="1"/>
        <v/>
      </c>
      <c r="D59" s="98" t="str">
        <f t="shared" si="36"/>
        <v/>
      </c>
      <c r="E59" s="99" t="str">
        <f t="shared" si="37"/>
        <v/>
      </c>
      <c r="F59" s="10" t="str">
        <f t="shared" si="12"/>
        <v/>
      </c>
      <c r="H59" s="105" t="str">
        <f t="shared" si="2"/>
        <v/>
      </c>
      <c r="I59" s="98" t="str">
        <f t="shared" si="38"/>
        <v/>
      </c>
      <c r="J59" s="99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41"/>
        <v/>
      </c>
      <c r="Q59" s="99" t="str">
        <f t="shared" si="42"/>
        <v/>
      </c>
      <c r="R59" s="5" t="str">
        <f t="shared" si="43"/>
        <v/>
      </c>
      <c r="S59" s="5" t="str">
        <f t="shared" si="61"/>
        <v/>
      </c>
      <c r="T59" s="131" t="str">
        <f t="shared" si="44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62"/>
        <v>#VALUE!</v>
      </c>
      <c r="X59" s="84" t="str">
        <f t="shared" si="15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F3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5"/>
        <v>0</v>
      </c>
      <c r="AL59" s="1">
        <f t="shared" si="46"/>
        <v>0</v>
      </c>
      <c r="AM59" s="1" t="str">
        <f t="shared" si="59"/>
        <v/>
      </c>
      <c r="AN59" s="1">
        <f t="shared" si="69"/>
        <v>0</v>
      </c>
      <c r="AO59" s="1" t="str">
        <f t="shared" si="57"/>
        <v/>
      </c>
      <c r="AP59" s="1" t="str">
        <f t="shared" si="23"/>
        <v>N</v>
      </c>
      <c r="AQ59" s="1" t="str">
        <f t="shared" si="70"/>
        <v>N</v>
      </c>
      <c r="AR59" s="1" t="str">
        <f t="shared" si="71"/>
        <v>N</v>
      </c>
      <c r="AS59" s="1" t="str">
        <f t="shared" si="72"/>
        <v/>
      </c>
      <c r="AT59" s="15" t="str">
        <f t="shared" si="47"/>
        <v/>
      </c>
      <c r="AU59" s="1" t="str">
        <f t="shared" si="73"/>
        <v/>
      </c>
      <c r="AV59" s="1" t="str">
        <f t="shared" si="74"/>
        <v/>
      </c>
      <c r="AW59" s="1" t="str">
        <f t="shared" si="75"/>
        <v/>
      </c>
      <c r="AX59" s="1" t="str">
        <f t="shared" si="76"/>
        <v/>
      </c>
      <c r="AY59" s="1" t="str">
        <f t="shared" si="77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49"/>
        <v>B</v>
      </c>
      <c r="BG59" s="1" t="str">
        <f t="shared" si="50"/>
        <v>B</v>
      </c>
      <c r="BH59" s="1" t="str">
        <f t="shared" si="78"/>
        <v/>
      </c>
      <c r="BI59" s="1">
        <f t="shared" si="51"/>
        <v>0</v>
      </c>
      <c r="BJ59" s="1" t="str">
        <f t="shared" si="79"/>
        <v/>
      </c>
      <c r="BK59" s="1">
        <f t="shared" si="52"/>
        <v>0</v>
      </c>
      <c r="BL59" s="1" t="str">
        <f t="shared" si="80"/>
        <v/>
      </c>
      <c r="BM59" s="1">
        <f t="shared" si="53"/>
        <v>0</v>
      </c>
      <c r="BN59" s="1" t="str">
        <f t="shared" si="54"/>
        <v>0</v>
      </c>
      <c r="BO59" s="1" t="str">
        <f t="shared" si="55"/>
        <v>0</v>
      </c>
      <c r="BP59" s="1" t="str">
        <f t="shared" si="56"/>
        <v>0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WWWLW</v>
      </c>
      <c r="BY59" s="1">
        <f>General!G57</f>
        <v>1</v>
      </c>
    </row>
    <row r="60" spans="1:77" ht="15.75" thickBot="1">
      <c r="A60" s="1">
        <v>51</v>
      </c>
      <c r="B60" s="12" t="str">
        <f t="shared" si="60"/>
        <v/>
      </c>
      <c r="C60" s="100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3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5" t="str">
        <f t="shared" si="43"/>
        <v/>
      </c>
      <c r="S60" s="95" t="str">
        <f t="shared" si="61"/>
        <v/>
      </c>
      <c r="T60" s="106" t="str">
        <f t="shared" si="44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62"/>
        <v>#VALUE!</v>
      </c>
      <c r="X60" s="84" t="str">
        <f t="shared" si="15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F3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5"/>
        <v>0</v>
      </c>
      <c r="AL60" s="1">
        <f t="shared" si="46"/>
        <v>0</v>
      </c>
      <c r="AM60" s="1" t="str">
        <f t="shared" si="59"/>
        <v/>
      </c>
      <c r="AN60" s="1">
        <f t="shared" si="69"/>
        <v>0</v>
      </c>
      <c r="AO60" s="1" t="str">
        <f t="shared" si="57"/>
        <v/>
      </c>
      <c r="AP60" s="1" t="str">
        <f t="shared" si="23"/>
        <v>N</v>
      </c>
      <c r="AQ60" s="1" t="str">
        <f t="shared" si="70"/>
        <v>N</v>
      </c>
      <c r="AR60" s="1" t="str">
        <f t="shared" si="71"/>
        <v>N</v>
      </c>
      <c r="AS60" s="1" t="str">
        <f t="shared" si="72"/>
        <v/>
      </c>
      <c r="AT60" s="15" t="str">
        <f t="shared" si="47"/>
        <v/>
      </c>
      <c r="AU60" s="1" t="str">
        <f t="shared" si="73"/>
        <v/>
      </c>
      <c r="AV60" s="1" t="str">
        <f t="shared" si="74"/>
        <v/>
      </c>
      <c r="AW60" s="1" t="str">
        <f t="shared" si="75"/>
        <v/>
      </c>
      <c r="AX60" s="1" t="str">
        <f t="shared" si="76"/>
        <v/>
      </c>
      <c r="AY60" s="1" t="str">
        <f t="shared" si="77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49"/>
        <v>B</v>
      </c>
      <c r="BG60" s="1" t="str">
        <f t="shared" si="50"/>
        <v>B</v>
      </c>
      <c r="BH60" s="1" t="str">
        <f t="shared" si="78"/>
        <v/>
      </c>
      <c r="BI60" s="1">
        <f t="shared" si="51"/>
        <v>0</v>
      </c>
      <c r="BJ60" s="1" t="str">
        <f t="shared" si="79"/>
        <v/>
      </c>
      <c r="BK60" s="1">
        <f t="shared" si="52"/>
        <v>0</v>
      </c>
      <c r="BL60" s="1" t="str">
        <f t="shared" si="80"/>
        <v/>
      </c>
      <c r="BM60" s="1">
        <f t="shared" si="53"/>
        <v>0</v>
      </c>
      <c r="BN60" s="1" t="str">
        <f t="shared" si="54"/>
        <v>0</v>
      </c>
      <c r="BO60" s="1" t="str">
        <f t="shared" si="55"/>
        <v>0</v>
      </c>
      <c r="BP60" s="1" t="str">
        <f t="shared" si="56"/>
        <v>0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WLLWW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/>
      </c>
      <c r="C61" s="101" t="str">
        <f t="shared" si="1"/>
        <v/>
      </c>
      <c r="D61" s="96" t="str">
        <f t="shared" si="36"/>
        <v/>
      </c>
      <c r="E61" s="97" t="str">
        <f t="shared" si="37"/>
        <v/>
      </c>
      <c r="F61" s="8" t="str">
        <f t="shared" si="12"/>
        <v/>
      </c>
      <c r="H61" s="104" t="str">
        <f t="shared" si="2"/>
        <v/>
      </c>
      <c r="I61" s="96" t="str">
        <f t="shared" si="38"/>
        <v/>
      </c>
      <c r="J61" s="97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41"/>
        <v/>
      </c>
      <c r="Q61" s="97" t="str">
        <f t="shared" si="42"/>
        <v/>
      </c>
      <c r="R61" s="4" t="str">
        <f t="shared" si="43"/>
        <v/>
      </c>
      <c r="S61" s="4" t="str">
        <f t="shared" si="61"/>
        <v/>
      </c>
      <c r="T61" s="130" t="str">
        <f t="shared" si="44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62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5"/>
        <v>0</v>
      </c>
      <c r="AL61" s="1">
        <f t="shared" si="46"/>
        <v>0</v>
      </c>
      <c r="AM61" s="1" t="str">
        <f t="shared" si="59"/>
        <v/>
      </c>
      <c r="AN61" s="1">
        <f t="shared" si="69"/>
        <v>0</v>
      </c>
      <c r="AO61" s="1" t="str">
        <f t="shared" si="57"/>
        <v/>
      </c>
      <c r="AP61" s="1" t="str">
        <f t="shared" si="23"/>
        <v>N</v>
      </c>
      <c r="AQ61" s="1" t="str">
        <f t="shared" si="70"/>
        <v>N</v>
      </c>
      <c r="AR61" s="1" t="str">
        <f t="shared" si="71"/>
        <v>N</v>
      </c>
      <c r="AS61" s="1" t="str">
        <f t="shared" si="72"/>
        <v/>
      </c>
      <c r="AT61" s="15" t="str">
        <f t="shared" si="47"/>
        <v/>
      </c>
      <c r="AU61" s="1" t="str">
        <f t="shared" si="73"/>
        <v/>
      </c>
      <c r="AV61" s="1" t="str">
        <f t="shared" si="74"/>
        <v/>
      </c>
      <c r="AW61" s="1" t="str">
        <f t="shared" si="75"/>
        <v/>
      </c>
      <c r="AX61" s="1" t="str">
        <f t="shared" si="76"/>
        <v/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49"/>
        <v>B</v>
      </c>
      <c r="BG61" s="1" t="str">
        <f t="shared" si="50"/>
        <v>B</v>
      </c>
      <c r="BH61" s="1" t="str">
        <f t="shared" si="78"/>
        <v/>
      </c>
      <c r="BI61" s="1">
        <f t="shared" si="51"/>
        <v>0</v>
      </c>
      <c r="BJ61" s="1" t="str">
        <f t="shared" si="79"/>
        <v/>
      </c>
      <c r="BK61" s="1">
        <f t="shared" si="52"/>
        <v>0</v>
      </c>
      <c r="BL61" s="1" t="str">
        <f t="shared" si="80"/>
        <v/>
      </c>
      <c r="BM61" s="1">
        <f t="shared" si="53"/>
        <v>0</v>
      </c>
      <c r="BN61" s="1" t="str">
        <f t="shared" si="54"/>
        <v>0</v>
      </c>
      <c r="BO61" s="1" t="str">
        <f t="shared" si="55"/>
        <v>0</v>
      </c>
      <c r="BP61" s="1" t="str">
        <f t="shared" si="56"/>
        <v>0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WWLWW</v>
      </c>
      <c r="BY61" s="1">
        <f>General!G59</f>
        <v>3</v>
      </c>
    </row>
    <row r="62" spans="1:77" ht="15.75" thickBot="1">
      <c r="A62" s="1">
        <v>53</v>
      </c>
      <c r="B62" s="9" t="str">
        <f t="shared" si="60"/>
        <v/>
      </c>
      <c r="C62" s="101" t="str">
        <f t="shared" si="1"/>
        <v/>
      </c>
      <c r="D62" s="96" t="str">
        <f t="shared" si="36"/>
        <v/>
      </c>
      <c r="E62" s="97" t="str">
        <f t="shared" si="37"/>
        <v/>
      </c>
      <c r="F62" s="8" t="str">
        <f t="shared" si="12"/>
        <v/>
      </c>
      <c r="H62" s="104" t="str">
        <f t="shared" si="2"/>
        <v/>
      </c>
      <c r="I62" s="96" t="str">
        <f t="shared" si="38"/>
        <v/>
      </c>
      <c r="J62" s="97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41"/>
        <v/>
      </c>
      <c r="Q62" s="97" t="str">
        <f t="shared" si="42"/>
        <v/>
      </c>
      <c r="R62" s="4" t="str">
        <f t="shared" si="43"/>
        <v/>
      </c>
      <c r="S62" s="4" t="str">
        <f t="shared" si="61"/>
        <v/>
      </c>
      <c r="T62" s="130" t="str">
        <f t="shared" si="44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62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5"/>
        <v>0</v>
      </c>
      <c r="AL62" s="1">
        <f t="shared" si="46"/>
        <v>0</v>
      </c>
      <c r="AM62" s="1" t="str">
        <f t="shared" si="59"/>
        <v/>
      </c>
      <c r="AN62" s="1">
        <f t="shared" si="69"/>
        <v>0</v>
      </c>
      <c r="AO62" s="1" t="str">
        <f t="shared" si="57"/>
        <v/>
      </c>
      <c r="AP62" s="1" t="str">
        <f t="shared" si="23"/>
        <v>N</v>
      </c>
      <c r="AQ62" s="1" t="str">
        <f t="shared" si="70"/>
        <v>N</v>
      </c>
      <c r="AR62" s="1" t="str">
        <f t="shared" si="71"/>
        <v>N</v>
      </c>
      <c r="AS62" s="1" t="str">
        <f t="shared" si="72"/>
        <v/>
      </c>
      <c r="AT62" s="15" t="str">
        <f t="shared" si="47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49"/>
        <v>B</v>
      </c>
      <c r="BG62" s="1" t="str">
        <f t="shared" si="50"/>
        <v>B</v>
      </c>
      <c r="BH62" s="1" t="str">
        <f t="shared" si="78"/>
        <v/>
      </c>
      <c r="BI62" s="1">
        <f t="shared" si="51"/>
        <v>0</v>
      </c>
      <c r="BJ62" s="1" t="str">
        <f t="shared" si="79"/>
        <v/>
      </c>
      <c r="BK62" s="1">
        <f t="shared" si="52"/>
        <v>0</v>
      </c>
      <c r="BL62" s="1" t="str">
        <f t="shared" si="80"/>
        <v/>
      </c>
      <c r="BM62" s="1">
        <f t="shared" si="53"/>
        <v>0</v>
      </c>
      <c r="BN62" s="1" t="str">
        <f t="shared" si="54"/>
        <v>0</v>
      </c>
      <c r="BO62" s="1" t="str">
        <f t="shared" si="55"/>
        <v>0</v>
      </c>
      <c r="BP62" s="1" t="str">
        <f t="shared" si="56"/>
        <v>0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WLWWW</v>
      </c>
      <c r="BY62" s="1">
        <f>General!G60</f>
        <v>6</v>
      </c>
    </row>
    <row r="63" spans="1:77" ht="15.75" thickBot="1">
      <c r="A63" s="1">
        <v>54</v>
      </c>
      <c r="B63" s="9" t="str">
        <f t="shared" si="60"/>
        <v/>
      </c>
      <c r="C63" s="101" t="str">
        <f t="shared" si="1"/>
        <v/>
      </c>
      <c r="D63" s="96" t="str">
        <f t="shared" si="36"/>
        <v/>
      </c>
      <c r="E63" s="97" t="str">
        <f t="shared" si="37"/>
        <v/>
      </c>
      <c r="F63" s="8" t="str">
        <f t="shared" si="12"/>
        <v/>
      </c>
      <c r="H63" s="104" t="str">
        <f t="shared" si="2"/>
        <v/>
      </c>
      <c r="I63" s="96" t="str">
        <f t="shared" si="38"/>
        <v/>
      </c>
      <c r="J63" s="97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41"/>
        <v/>
      </c>
      <c r="Q63" s="97" t="str">
        <f t="shared" si="42"/>
        <v/>
      </c>
      <c r="R63" s="4" t="str">
        <f t="shared" si="43"/>
        <v/>
      </c>
      <c r="S63" s="4" t="str">
        <f t="shared" si="61"/>
        <v/>
      </c>
      <c r="T63" s="130" t="str">
        <f t="shared" si="44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62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F3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5"/>
        <v>0</v>
      </c>
      <c r="AL63" s="1">
        <f t="shared" si="46"/>
        <v>0</v>
      </c>
      <c r="AM63" s="1" t="str">
        <f t="shared" si="59"/>
        <v/>
      </c>
      <c r="AN63" s="1">
        <f t="shared" si="69"/>
        <v>0</v>
      </c>
      <c r="AO63" s="1" t="str">
        <f t="shared" si="57"/>
        <v/>
      </c>
      <c r="AP63" s="1" t="str">
        <f t="shared" si="23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47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49"/>
        <v>B</v>
      </c>
      <c r="BG63" s="1" t="str">
        <f t="shared" si="50"/>
        <v>B</v>
      </c>
      <c r="BH63" s="1" t="str">
        <f t="shared" si="78"/>
        <v/>
      </c>
      <c r="BI63" s="1">
        <f t="shared" si="51"/>
        <v>0</v>
      </c>
      <c r="BJ63" s="1" t="str">
        <f t="shared" si="79"/>
        <v/>
      </c>
      <c r="BK63" s="1">
        <f t="shared" si="52"/>
        <v>0</v>
      </c>
      <c r="BL63" s="1" t="str">
        <f t="shared" si="80"/>
        <v/>
      </c>
      <c r="BM63" s="1">
        <f t="shared" si="53"/>
        <v>0</v>
      </c>
      <c r="BN63" s="1" t="str">
        <f t="shared" si="54"/>
        <v>0</v>
      </c>
      <c r="BO63" s="1" t="str">
        <f t="shared" si="55"/>
        <v>0</v>
      </c>
      <c r="BP63" s="1" t="str">
        <f t="shared" si="56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WWWWW</v>
      </c>
      <c r="BY63" s="1">
        <f>General!G61</f>
        <v>6</v>
      </c>
    </row>
    <row r="64" spans="1:77" ht="15.75" thickBot="1">
      <c r="A64" s="1">
        <v>55</v>
      </c>
      <c r="B64" s="85" t="str">
        <f t="shared" si="60"/>
        <v/>
      </c>
      <c r="C64" s="102" t="str">
        <f t="shared" si="1"/>
        <v/>
      </c>
      <c r="D64" s="98" t="str">
        <f t="shared" si="36"/>
        <v/>
      </c>
      <c r="E64" s="99" t="str">
        <f t="shared" si="37"/>
        <v/>
      </c>
      <c r="F64" s="10" t="str">
        <f t="shared" si="12"/>
        <v/>
      </c>
      <c r="H64" s="105" t="str">
        <f t="shared" si="2"/>
        <v/>
      </c>
      <c r="I64" s="98" t="str">
        <f t="shared" si="38"/>
        <v/>
      </c>
      <c r="J64" s="99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41"/>
        <v/>
      </c>
      <c r="Q64" s="99" t="str">
        <f t="shared" si="42"/>
        <v/>
      </c>
      <c r="R64" s="5" t="str">
        <f t="shared" si="43"/>
        <v/>
      </c>
      <c r="S64" s="5" t="str">
        <f t="shared" si="61"/>
        <v/>
      </c>
      <c r="T64" s="131" t="str">
        <f t="shared" si="44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62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F3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5"/>
        <v>0</v>
      </c>
      <c r="AL64" s="1">
        <f t="shared" si="46"/>
        <v>0</v>
      </c>
      <c r="AM64" s="1" t="str">
        <f t="shared" si="59"/>
        <v/>
      </c>
      <c r="AN64" s="1">
        <f t="shared" si="69"/>
        <v>0</v>
      </c>
      <c r="AO64" s="1" t="str">
        <f t="shared" si="57"/>
        <v/>
      </c>
      <c r="AP64" s="1" t="str">
        <f t="shared" si="23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47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49"/>
        <v>B</v>
      </c>
      <c r="BG64" s="1" t="str">
        <f t="shared" si="50"/>
        <v>B</v>
      </c>
      <c r="BH64" s="1" t="str">
        <f t="shared" si="78"/>
        <v/>
      </c>
      <c r="BI64" s="1">
        <f t="shared" si="51"/>
        <v>0</v>
      </c>
      <c r="BJ64" s="1" t="str">
        <f t="shared" si="79"/>
        <v/>
      </c>
      <c r="BK64" s="1">
        <f t="shared" si="52"/>
        <v>0</v>
      </c>
      <c r="BL64" s="1" t="str">
        <f t="shared" si="80"/>
        <v/>
      </c>
      <c r="BM64" s="1">
        <f t="shared" si="53"/>
        <v>0</v>
      </c>
      <c r="BN64" s="1" t="str">
        <f t="shared" si="54"/>
        <v>0</v>
      </c>
      <c r="BO64" s="1" t="str">
        <f t="shared" si="55"/>
        <v>0</v>
      </c>
      <c r="BP64" s="1" t="str">
        <f t="shared" si="56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LLLLLL</v>
      </c>
      <c r="BY64" s="1">
        <f>General!G62</f>
        <v>-6</v>
      </c>
    </row>
    <row r="65" spans="1:77" ht="15.75" thickBot="1">
      <c r="A65" s="1">
        <v>56</v>
      </c>
      <c r="B65" s="12" t="str">
        <f t="shared" si="60"/>
        <v/>
      </c>
      <c r="C65" s="100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3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5" t="str">
        <f t="shared" si="43"/>
        <v/>
      </c>
      <c r="S65" s="95" t="str">
        <f t="shared" si="61"/>
        <v/>
      </c>
      <c r="T65" s="106" t="str">
        <f t="shared" si="44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62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F3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5"/>
        <v>0</v>
      </c>
      <c r="AL65" s="1">
        <f t="shared" si="46"/>
        <v>0</v>
      </c>
      <c r="AM65" s="1" t="str">
        <f t="shared" si="59"/>
        <v/>
      </c>
      <c r="AN65" s="1">
        <f t="shared" si="69"/>
        <v>0</v>
      </c>
      <c r="AO65" s="1" t="str">
        <f t="shared" si="57"/>
        <v/>
      </c>
      <c r="AP65" s="1" t="str">
        <f t="shared" si="23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47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49"/>
        <v>B</v>
      </c>
      <c r="BG65" s="1" t="str">
        <f t="shared" si="50"/>
        <v>B</v>
      </c>
      <c r="BH65" s="1" t="str">
        <f t="shared" si="78"/>
        <v/>
      </c>
      <c r="BI65" s="1">
        <f t="shared" si="51"/>
        <v>0</v>
      </c>
      <c r="BJ65" s="1" t="str">
        <f t="shared" si="79"/>
        <v/>
      </c>
      <c r="BK65" s="1">
        <f t="shared" si="52"/>
        <v>0</v>
      </c>
      <c r="BL65" s="1" t="str">
        <f t="shared" si="80"/>
        <v/>
      </c>
      <c r="BM65" s="1">
        <f t="shared" si="53"/>
        <v>0</v>
      </c>
      <c r="BN65" s="1" t="str">
        <f t="shared" si="54"/>
        <v>0</v>
      </c>
      <c r="BO65" s="1" t="str">
        <f t="shared" si="55"/>
        <v>0</v>
      </c>
      <c r="BP65" s="1" t="str">
        <f t="shared" si="56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LLLLLW</v>
      </c>
      <c r="BY65" s="1">
        <f>General!G63</f>
        <v>1</v>
      </c>
    </row>
    <row r="66" spans="1:77" ht="15.75" thickBot="1">
      <c r="A66" s="1">
        <v>57</v>
      </c>
      <c r="B66" s="9" t="str">
        <f t="shared" si="60"/>
        <v/>
      </c>
      <c r="C66" s="101" t="str">
        <f t="shared" si="1"/>
        <v/>
      </c>
      <c r="D66" s="96" t="str">
        <f t="shared" si="36"/>
        <v/>
      </c>
      <c r="E66" s="97" t="str">
        <f t="shared" si="37"/>
        <v/>
      </c>
      <c r="F66" s="8" t="str">
        <f t="shared" si="12"/>
        <v/>
      </c>
      <c r="H66" s="104" t="str">
        <f t="shared" si="2"/>
        <v/>
      </c>
      <c r="I66" s="96" t="str">
        <f t="shared" si="38"/>
        <v/>
      </c>
      <c r="J66" s="97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41"/>
        <v/>
      </c>
      <c r="Q66" s="97" t="str">
        <f t="shared" si="42"/>
        <v/>
      </c>
      <c r="R66" s="4" t="str">
        <f t="shared" si="43"/>
        <v/>
      </c>
      <c r="S66" s="4" t="str">
        <f t="shared" si="61"/>
        <v/>
      </c>
      <c r="T66" s="130" t="str">
        <f t="shared" si="44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62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F3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5"/>
        <v>0</v>
      </c>
      <c r="AL66" s="1">
        <f t="shared" si="46"/>
        <v>0</v>
      </c>
      <c r="AM66" s="1" t="str">
        <f t="shared" si="59"/>
        <v/>
      </c>
      <c r="AN66" s="1">
        <f t="shared" si="69"/>
        <v>0</v>
      </c>
      <c r="AO66" s="1" t="str">
        <f t="shared" si="57"/>
        <v/>
      </c>
      <c r="AP66" s="1" t="str">
        <f t="shared" si="23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47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49"/>
        <v>B</v>
      </c>
      <c r="BG66" s="1" t="str">
        <f t="shared" si="50"/>
        <v>B</v>
      </c>
      <c r="BH66" s="1" t="str">
        <f t="shared" si="78"/>
        <v/>
      </c>
      <c r="BI66" s="1">
        <f t="shared" si="51"/>
        <v>0</v>
      </c>
      <c r="BJ66" s="1" t="str">
        <f t="shared" si="79"/>
        <v/>
      </c>
      <c r="BK66" s="1">
        <f t="shared" si="52"/>
        <v>0</v>
      </c>
      <c r="BL66" s="1" t="str">
        <f t="shared" si="80"/>
        <v/>
      </c>
      <c r="BM66" s="1">
        <f t="shared" si="53"/>
        <v>0</v>
      </c>
      <c r="BN66" s="1" t="str">
        <f t="shared" si="54"/>
        <v>0</v>
      </c>
      <c r="BO66" s="1" t="str">
        <f t="shared" si="55"/>
        <v>0</v>
      </c>
      <c r="BP66" s="1" t="str">
        <f t="shared" si="56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LLLLWL</v>
      </c>
      <c r="BY66" s="1">
        <f>General!G64</f>
        <v>-1</v>
      </c>
    </row>
    <row r="67" spans="1:77" ht="15.75" thickBot="1">
      <c r="A67" s="1">
        <v>58</v>
      </c>
      <c r="B67" s="9" t="str">
        <f t="shared" si="60"/>
        <v/>
      </c>
      <c r="C67" s="101" t="str">
        <f t="shared" si="1"/>
        <v/>
      </c>
      <c r="D67" s="96" t="str">
        <f t="shared" si="36"/>
        <v/>
      </c>
      <c r="E67" s="97" t="str">
        <f t="shared" si="37"/>
        <v/>
      </c>
      <c r="F67" s="8" t="str">
        <f t="shared" si="12"/>
        <v/>
      </c>
      <c r="H67" s="104" t="str">
        <f t="shared" si="2"/>
        <v/>
      </c>
      <c r="I67" s="96" t="str">
        <f t="shared" si="38"/>
        <v/>
      </c>
      <c r="J67" s="97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41"/>
        <v/>
      </c>
      <c r="Q67" s="97" t="str">
        <f t="shared" si="42"/>
        <v/>
      </c>
      <c r="R67" s="4" t="str">
        <f t="shared" si="43"/>
        <v/>
      </c>
      <c r="S67" s="4" t="str">
        <f t="shared" si="61"/>
        <v/>
      </c>
      <c r="T67" s="130" t="str">
        <f t="shared" si="44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62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F3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5"/>
        <v>0</v>
      </c>
      <c r="AL67" s="1">
        <f t="shared" si="46"/>
        <v>0</v>
      </c>
      <c r="AM67" s="1" t="str">
        <f t="shared" si="59"/>
        <v/>
      </c>
      <c r="AN67" s="1">
        <f t="shared" si="69"/>
        <v>0</v>
      </c>
      <c r="AO67" s="1" t="str">
        <f t="shared" si="57"/>
        <v/>
      </c>
      <c r="AP67" s="1" t="str">
        <f t="shared" si="23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47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50"/>
        <v>B</v>
      </c>
      <c r="BH67" s="1" t="str">
        <f t="shared" si="78"/>
        <v/>
      </c>
      <c r="BI67" s="1">
        <f t="shared" si="51"/>
        <v>0</v>
      </c>
      <c r="BJ67" s="1" t="str">
        <f t="shared" si="79"/>
        <v/>
      </c>
      <c r="BK67" s="1">
        <f t="shared" si="52"/>
        <v>0</v>
      </c>
      <c r="BL67" s="1" t="str">
        <f t="shared" si="80"/>
        <v/>
      </c>
      <c r="BM67" s="1">
        <f t="shared" si="53"/>
        <v>0</v>
      </c>
      <c r="BN67" s="1" t="str">
        <f t="shared" si="54"/>
        <v>0</v>
      </c>
      <c r="BO67" s="1" t="str">
        <f t="shared" si="55"/>
        <v>0</v>
      </c>
      <c r="BP67" s="1" t="str">
        <f t="shared" si="56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LLLLWW</v>
      </c>
      <c r="BY67" s="1">
        <f>General!G65</f>
        <v>3</v>
      </c>
    </row>
    <row r="68" spans="1:77" ht="15.75" thickBot="1">
      <c r="A68" s="1">
        <v>59</v>
      </c>
      <c r="B68" s="9" t="str">
        <f t="shared" si="60"/>
        <v/>
      </c>
      <c r="C68" s="101" t="str">
        <f t="shared" si="1"/>
        <v/>
      </c>
      <c r="D68" s="96" t="str">
        <f t="shared" si="36"/>
        <v/>
      </c>
      <c r="E68" s="97" t="str">
        <f t="shared" si="37"/>
        <v/>
      </c>
      <c r="F68" s="8" t="str">
        <f t="shared" si="12"/>
        <v/>
      </c>
      <c r="H68" s="104" t="str">
        <f t="shared" si="2"/>
        <v/>
      </c>
      <c r="I68" s="96" t="str">
        <f t="shared" si="38"/>
        <v/>
      </c>
      <c r="J68" s="97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41"/>
        <v/>
      </c>
      <c r="Q68" s="97" t="str">
        <f t="shared" si="42"/>
        <v/>
      </c>
      <c r="R68" s="4" t="str">
        <f t="shared" si="43"/>
        <v/>
      </c>
      <c r="S68" s="4" t="str">
        <f t="shared" si="61"/>
        <v/>
      </c>
      <c r="T68" s="130" t="str">
        <f t="shared" si="44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62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F3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5"/>
        <v>0</v>
      </c>
      <c r="AL68" s="1">
        <f t="shared" si="46"/>
        <v>0</v>
      </c>
      <c r="AM68" s="1" t="str">
        <f t="shared" si="59"/>
        <v/>
      </c>
      <c r="AN68" s="1">
        <f t="shared" si="69"/>
        <v>0</v>
      </c>
      <c r="AO68" s="1" t="str">
        <f t="shared" si="57"/>
        <v/>
      </c>
      <c r="AP68" s="1" t="str">
        <f t="shared" si="23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47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50"/>
        <v>B</v>
      </c>
      <c r="BH68" s="1" t="str">
        <f t="shared" si="78"/>
        <v/>
      </c>
      <c r="BI68" s="1">
        <f t="shared" si="51"/>
        <v>0</v>
      </c>
      <c r="BJ68" s="1" t="str">
        <f t="shared" si="79"/>
        <v/>
      </c>
      <c r="BK68" s="1">
        <f t="shared" si="52"/>
        <v>0</v>
      </c>
      <c r="BL68" s="1" t="str">
        <f t="shared" si="80"/>
        <v/>
      </c>
      <c r="BM68" s="1">
        <f t="shared" si="53"/>
        <v>0</v>
      </c>
      <c r="BN68" s="1" t="str">
        <f t="shared" si="54"/>
        <v>0</v>
      </c>
      <c r="BO68" s="1" t="str">
        <f t="shared" si="55"/>
        <v>0</v>
      </c>
      <c r="BP68" s="1" t="str">
        <f t="shared" si="56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LLLWLL</v>
      </c>
      <c r="BY68" s="1">
        <f>General!G66</f>
        <v>-3</v>
      </c>
    </row>
    <row r="69" spans="1:77" ht="15.75" thickBot="1">
      <c r="A69" s="1">
        <v>60</v>
      </c>
      <c r="B69" s="85" t="str">
        <f t="shared" si="60"/>
        <v/>
      </c>
      <c r="C69" s="102" t="str">
        <f t="shared" si="1"/>
        <v/>
      </c>
      <c r="D69" s="98" t="str">
        <f t="shared" si="36"/>
        <v/>
      </c>
      <c r="E69" s="99" t="str">
        <f t="shared" si="37"/>
        <v/>
      </c>
      <c r="F69" s="10" t="str">
        <f t="shared" si="12"/>
        <v/>
      </c>
      <c r="H69" s="105" t="str">
        <f t="shared" si="2"/>
        <v/>
      </c>
      <c r="I69" s="98" t="str">
        <f t="shared" si="38"/>
        <v/>
      </c>
      <c r="J69" s="99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41"/>
        <v/>
      </c>
      <c r="Q69" s="99" t="str">
        <f t="shared" si="42"/>
        <v/>
      </c>
      <c r="R69" s="5" t="str">
        <f t="shared" si="43"/>
        <v/>
      </c>
      <c r="S69" s="5" t="str">
        <f t="shared" si="61"/>
        <v/>
      </c>
      <c r="T69" s="131" t="str">
        <f t="shared" si="44"/>
        <v/>
      </c>
      <c r="U69" s="5" t="str">
        <f>IF(M69="","",IF(B69="NB",U68,IF(T69="",SUM($T$5:$T69)+S69,SUM($T$5:$T69))))</f>
        <v/>
      </c>
      <c r="V69" s="109" t="str">
        <f t="shared" ref="V69:V109" si="85">IF(AW69="R","Rabbit","")</f>
        <v/>
      </c>
      <c r="W69" s="82" t="e">
        <f t="shared" si="62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F3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5"/>
        <v>0</v>
      </c>
      <c r="AL69" s="1">
        <f t="shared" si="46"/>
        <v>0</v>
      </c>
      <c r="AM69" s="1" t="str">
        <f t="shared" si="59"/>
        <v/>
      </c>
      <c r="AN69" s="1">
        <f t="shared" si="69"/>
        <v>0</v>
      </c>
      <c r="AO69" s="1" t="str">
        <f t="shared" si="57"/>
        <v/>
      </c>
      <c r="AP69" s="1" t="str">
        <f t="shared" si="23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47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50"/>
        <v>B</v>
      </c>
      <c r="BH69" s="1" t="str">
        <f t="shared" si="78"/>
        <v/>
      </c>
      <c r="BI69" s="1">
        <f t="shared" si="51"/>
        <v>0</v>
      </c>
      <c r="BJ69" s="1" t="str">
        <f t="shared" si="79"/>
        <v/>
      </c>
      <c r="BK69" s="1">
        <f t="shared" si="52"/>
        <v>0</v>
      </c>
      <c r="BL69" s="1" t="str">
        <f t="shared" si="80"/>
        <v/>
      </c>
      <c r="BM69" s="1">
        <f t="shared" si="53"/>
        <v>0</v>
      </c>
      <c r="BN69" s="1" t="str">
        <f t="shared" si="54"/>
        <v>0</v>
      </c>
      <c r="BO69" s="1" t="str">
        <f t="shared" si="55"/>
        <v>0</v>
      </c>
      <c r="BP69" s="1" t="str">
        <f t="shared" si="56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LLLWLW</v>
      </c>
      <c r="BY69" s="1">
        <f>General!G67</f>
        <v>1</v>
      </c>
    </row>
    <row r="70" spans="1:77" ht="15.75" thickBot="1">
      <c r="A70" s="1">
        <v>61</v>
      </c>
      <c r="B70" s="12" t="str">
        <f t="shared" si="60"/>
        <v/>
      </c>
      <c r="C70" s="100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3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5" t="str">
        <f t="shared" si="43"/>
        <v/>
      </c>
      <c r="S70" s="95" t="str">
        <f t="shared" si="61"/>
        <v/>
      </c>
      <c r="T70" s="106" t="str">
        <f t="shared" si="44"/>
        <v/>
      </c>
      <c r="U70" s="95" t="str">
        <f>IF(M70="","",IF(B70="NB",U69,IF(T70="",SUM($T$5:$T70)+S70,SUM($T$5:$T70))))</f>
        <v/>
      </c>
      <c r="V70" s="107" t="str">
        <f t="shared" si="85"/>
        <v/>
      </c>
      <c r="W70" s="82" t="e">
        <f t="shared" si="62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F3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5"/>
        <v>0</v>
      </c>
      <c r="AL70" s="1">
        <f t="shared" si="46"/>
        <v>0</v>
      </c>
      <c r="AM70" s="1" t="str">
        <f t="shared" si="59"/>
        <v/>
      </c>
      <c r="AN70" s="1">
        <f t="shared" si="69"/>
        <v>0</v>
      </c>
      <c r="AO70" s="1" t="str">
        <f t="shared" si="57"/>
        <v/>
      </c>
      <c r="AP70" s="1" t="str">
        <f t="shared" si="23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47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50"/>
        <v>B</v>
      </c>
      <c r="BH70" s="1" t="str">
        <f t="shared" si="78"/>
        <v/>
      </c>
      <c r="BI70" s="1">
        <f t="shared" si="51"/>
        <v>0</v>
      </c>
      <c r="BJ70" s="1" t="str">
        <f t="shared" si="79"/>
        <v/>
      </c>
      <c r="BK70" s="1">
        <f t="shared" si="52"/>
        <v>0</v>
      </c>
      <c r="BL70" s="1" t="str">
        <f t="shared" si="80"/>
        <v/>
      </c>
      <c r="BM70" s="1">
        <f t="shared" si="53"/>
        <v>0</v>
      </c>
      <c r="BN70" s="1" t="str">
        <f t="shared" si="54"/>
        <v>0</v>
      </c>
      <c r="BO70" s="1" t="str">
        <f t="shared" si="55"/>
        <v>0</v>
      </c>
      <c r="BP70" s="1" t="str">
        <f t="shared" si="56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LLLWWL</v>
      </c>
      <c r="BY70" s="1">
        <f>General!G68</f>
        <v>-1</v>
      </c>
    </row>
    <row r="71" spans="1:77" ht="15.75" thickBot="1">
      <c r="A71" s="1">
        <v>62</v>
      </c>
      <c r="B71" s="9" t="str">
        <f t="shared" si="60"/>
        <v/>
      </c>
      <c r="C71" s="101" t="str">
        <f t="shared" ref="C71:C109" si="86">IF(Y71=Y70,"",Y71)</f>
        <v/>
      </c>
      <c r="D71" s="96" t="str">
        <f t="shared" si="36"/>
        <v/>
      </c>
      <c r="E71" s="97" t="str">
        <f t="shared" si="37"/>
        <v/>
      </c>
      <c r="F71" s="8" t="str">
        <f t="shared" si="12"/>
        <v/>
      </c>
      <c r="H71" s="104" t="str">
        <f t="shared" ref="H71:H109" si="87">IF(Z71=Z70,"",Z71)</f>
        <v/>
      </c>
      <c r="I71" s="96" t="str">
        <f t="shared" si="38"/>
        <v/>
      </c>
      <c r="J71" s="97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6" t="str">
        <f t="shared" si="41"/>
        <v/>
      </c>
      <c r="Q71" s="97" t="str">
        <f t="shared" si="42"/>
        <v/>
      </c>
      <c r="R71" s="4" t="str">
        <f t="shared" si="43"/>
        <v/>
      </c>
      <c r="S71" s="4" t="str">
        <f t="shared" si="61"/>
        <v/>
      </c>
      <c r="T71" s="130" t="str">
        <f t="shared" si="44"/>
        <v/>
      </c>
      <c r="U71" s="4" t="str">
        <f>IF(M71="","",IF(B71="NB",U70,IF(T71="",SUM($T$5:$T71)+S71,SUM($T$5:$T71))))</f>
        <v/>
      </c>
      <c r="V71" s="108" t="str">
        <f t="shared" si="85"/>
        <v/>
      </c>
      <c r="W71" s="82" t="e">
        <f t="shared" si="62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F3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5"/>
        <v>0</v>
      </c>
      <c r="AL71" s="1">
        <f t="shared" si="46"/>
        <v>0</v>
      </c>
      <c r="AM71" s="1" t="str">
        <f t="shared" ref="AM71:AM102" si="90">IF(M71="","",IF(AM70+AN71&gt;=10,10,IF(AM70+AN71&lt;=-10,-10,AM70+AN71)))</f>
        <v/>
      </c>
      <c r="AN71" s="1">
        <f t="shared" si="69"/>
        <v>0</v>
      </c>
      <c r="AO71" s="1" t="str">
        <f t="shared" si="57"/>
        <v/>
      </c>
      <c r="AP71" s="1" t="str">
        <f t="shared" si="23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47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50"/>
        <v>B</v>
      </c>
      <c r="BH71" s="1" t="str">
        <f t="shared" si="78"/>
        <v/>
      </c>
      <c r="BI71" s="1">
        <f t="shared" si="51"/>
        <v>0</v>
      </c>
      <c r="BJ71" s="1" t="str">
        <f t="shared" si="79"/>
        <v/>
      </c>
      <c r="BK71" s="1">
        <f t="shared" si="52"/>
        <v>0</v>
      </c>
      <c r="BL71" s="1" t="str">
        <f t="shared" si="80"/>
        <v/>
      </c>
      <c r="BM71" s="1">
        <f t="shared" si="53"/>
        <v>0</v>
      </c>
      <c r="BN71" s="1" t="str">
        <f t="shared" si="54"/>
        <v>0</v>
      </c>
      <c r="BO71" s="1" t="str">
        <f t="shared" si="55"/>
        <v>0</v>
      </c>
      <c r="BP71" s="1" t="str">
        <f t="shared" si="56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LLLWWW</v>
      </c>
      <c r="BY71" s="1">
        <f>General!G69</f>
        <v>6</v>
      </c>
    </row>
    <row r="72" spans="1:77" ht="15.75" thickBot="1">
      <c r="A72" s="1">
        <v>63</v>
      </c>
      <c r="B72" s="9" t="str">
        <f t="shared" si="60"/>
        <v/>
      </c>
      <c r="C72" s="101" t="str">
        <f t="shared" si="86"/>
        <v/>
      </c>
      <c r="D72" s="96" t="str">
        <f t="shared" si="36"/>
        <v/>
      </c>
      <c r="E72" s="97" t="str">
        <f t="shared" si="37"/>
        <v/>
      </c>
      <c r="F72" s="8" t="str">
        <f t="shared" si="12"/>
        <v/>
      </c>
      <c r="H72" s="104" t="str">
        <f t="shared" si="87"/>
        <v/>
      </c>
      <c r="I72" s="96" t="str">
        <f t="shared" si="38"/>
        <v/>
      </c>
      <c r="J72" s="97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6" t="str">
        <f t="shared" si="41"/>
        <v/>
      </c>
      <c r="Q72" s="97" t="str">
        <f t="shared" si="42"/>
        <v/>
      </c>
      <c r="R72" s="4" t="str">
        <f t="shared" si="43"/>
        <v/>
      </c>
      <c r="S72" s="4" t="str">
        <f t="shared" si="61"/>
        <v/>
      </c>
      <c r="T72" s="130" t="str">
        <f t="shared" si="44"/>
        <v/>
      </c>
      <c r="U72" s="4" t="str">
        <f>IF(M72="","",IF(B72="NB",U71,IF(T72="",SUM($T$5:$T72)+S72,SUM($T$5:$T72))))</f>
        <v/>
      </c>
      <c r="V72" s="108" t="str">
        <f t="shared" si="85"/>
        <v/>
      </c>
      <c r="W72" s="82" t="e">
        <f t="shared" si="62"/>
        <v>#VALUE!</v>
      </c>
      <c r="X72" s="84" t="str">
        <f t="shared" si="15"/>
        <v/>
      </c>
      <c r="Y72" s="9" t="str">
        <f t="shared" ref="Y72:Y109" si="91">IF(AND(AB72="LL",Y70=Y71),IF(Y71="B","D3","B"),Y71)</f>
        <v>B</v>
      </c>
      <c r="Z72" s="4" t="str">
        <f t="shared" ref="Z72:Z109" si="92">IF(AND(AC72="LL",Z70=Z71),IF(Z71="B","F3","B"),Z71)</f>
        <v>B</v>
      </c>
      <c r="AA72" s="4" t="str">
        <f t="shared" ref="AA72:AA109" si="93">IF(AND(AD72="LL",AA70=AA71),IF(AA71="F3","D3","F3"),AA71)</f>
        <v>F3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5"/>
        <v>0</v>
      </c>
      <c r="AL72" s="1">
        <f t="shared" si="46"/>
        <v>0</v>
      </c>
      <c r="AM72" s="1" t="str">
        <f t="shared" si="90"/>
        <v/>
      </c>
      <c r="AN72" s="1">
        <f t="shared" si="69"/>
        <v>0</v>
      </c>
      <c r="AO72" s="1" t="str">
        <f t="shared" si="57"/>
        <v/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47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50"/>
        <v>B</v>
      </c>
      <c r="BH72" s="1" t="str">
        <f t="shared" si="78"/>
        <v/>
      </c>
      <c r="BI72" s="1">
        <f t="shared" si="51"/>
        <v>0</v>
      </c>
      <c r="BJ72" s="1" t="str">
        <f t="shared" si="79"/>
        <v/>
      </c>
      <c r="BK72" s="1">
        <f t="shared" si="52"/>
        <v>0</v>
      </c>
      <c r="BL72" s="1" t="str">
        <f t="shared" si="80"/>
        <v/>
      </c>
      <c r="BM72" s="1">
        <f t="shared" si="53"/>
        <v>0</v>
      </c>
      <c r="BN72" s="1" t="str">
        <f t="shared" si="54"/>
        <v>0</v>
      </c>
      <c r="BO72" s="1" t="str">
        <f t="shared" si="55"/>
        <v>0</v>
      </c>
      <c r="BP72" s="1" t="str">
        <f t="shared" si="56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LLWLLL</v>
      </c>
      <c r="BY72" s="1">
        <f>General!G70</f>
        <v>-6</v>
      </c>
    </row>
    <row r="73" spans="1:77" ht="15.75" thickBot="1">
      <c r="A73" s="1">
        <v>64</v>
      </c>
      <c r="B73" s="9" t="str">
        <f t="shared" si="60"/>
        <v/>
      </c>
      <c r="C73" s="101" t="str">
        <f t="shared" si="86"/>
        <v/>
      </c>
      <c r="D73" s="96" t="str">
        <f t="shared" si="36"/>
        <v/>
      </c>
      <c r="E73" s="97" t="str">
        <f t="shared" si="37"/>
        <v/>
      </c>
      <c r="F73" s="8" t="str">
        <f t="shared" si="12"/>
        <v/>
      </c>
      <c r="H73" s="104" t="str">
        <f t="shared" si="87"/>
        <v/>
      </c>
      <c r="I73" s="96" t="str">
        <f t="shared" si="38"/>
        <v/>
      </c>
      <c r="J73" s="97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6" t="str">
        <f t="shared" si="41"/>
        <v/>
      </c>
      <c r="Q73" s="97" t="str">
        <f t="shared" si="42"/>
        <v/>
      </c>
      <c r="R73" s="4" t="str">
        <f t="shared" si="43"/>
        <v/>
      </c>
      <c r="S73" s="4" t="str">
        <f t="shared" si="61"/>
        <v/>
      </c>
      <c r="T73" s="130" t="str">
        <f t="shared" si="44"/>
        <v/>
      </c>
      <c r="U73" s="4" t="str">
        <f>IF(M73="","",IF(B73="NB",U72,IF(T73="",SUM($T$5:$T73)+S73,SUM($T$5:$T73))))</f>
        <v/>
      </c>
      <c r="V73" s="108" t="str">
        <f t="shared" si="85"/>
        <v/>
      </c>
      <c r="W73" s="82" t="e">
        <f t="shared" si="62"/>
        <v>#VALUE!</v>
      </c>
      <c r="X73" s="84" t="str">
        <f t="shared" si="15"/>
        <v/>
      </c>
      <c r="Y73" s="9" t="str">
        <f t="shared" si="91"/>
        <v>B</v>
      </c>
      <c r="Z73" s="4" t="str">
        <f t="shared" si="92"/>
        <v>B</v>
      </c>
      <c r="AA73" s="4" t="str">
        <f t="shared" si="93"/>
        <v>F3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5"/>
        <v>0</v>
      </c>
      <c r="AL73" s="1">
        <f t="shared" si="46"/>
        <v>0</v>
      </c>
      <c r="AM73" s="1" t="str">
        <f t="shared" si="90"/>
        <v/>
      </c>
      <c r="AN73" s="1">
        <f t="shared" si="69"/>
        <v>0</v>
      </c>
      <c r="AO73" s="1" t="str">
        <f t="shared" si="57"/>
        <v/>
      </c>
      <c r="AP73" s="1" t="str">
        <f t="shared" si="23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47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50"/>
        <v>B</v>
      </c>
      <c r="BH73" s="1" t="str">
        <f t="shared" si="78"/>
        <v/>
      </c>
      <c r="BI73" s="1">
        <f t="shared" si="51"/>
        <v>0</v>
      </c>
      <c r="BJ73" s="1" t="str">
        <f t="shared" si="79"/>
        <v/>
      </c>
      <c r="BK73" s="1">
        <f t="shared" si="52"/>
        <v>0</v>
      </c>
      <c r="BL73" s="1" t="str">
        <f t="shared" si="80"/>
        <v/>
      </c>
      <c r="BM73" s="1">
        <f t="shared" si="53"/>
        <v>0</v>
      </c>
      <c r="BN73" s="1" t="str">
        <f t="shared" si="54"/>
        <v>0</v>
      </c>
      <c r="BO73" s="1" t="str">
        <f t="shared" si="55"/>
        <v>0</v>
      </c>
      <c r="BP73" s="1" t="str">
        <f t="shared" si="56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LLWLLW</v>
      </c>
      <c r="BY73" s="1">
        <f>General!G71</f>
        <v>1</v>
      </c>
    </row>
    <row r="74" spans="1:77" ht="15.75" thickBot="1">
      <c r="A74" s="1">
        <v>65</v>
      </c>
      <c r="B74" s="85" t="str">
        <f t="shared" ref="B74:B109" si="96">IF(M73="","",IF(AK74=AL74,"NB",IF(AK74&gt;AL74,"P"&amp;(AK74-AL74),"B"&amp;(AL74-AK74))))</f>
        <v/>
      </c>
      <c r="C74" s="102" t="str">
        <f t="shared" si="86"/>
        <v/>
      </c>
      <c r="D74" s="98" t="str">
        <f t="shared" si="36"/>
        <v/>
      </c>
      <c r="E74" s="99" t="str">
        <f t="shared" si="37"/>
        <v/>
      </c>
      <c r="F74" s="10" t="str">
        <f t="shared" ref="F74:F109" si="97">IF(M74="","",IF(M74="P",IF(D74="","L","W"),IF(E74="","L","W")))</f>
        <v/>
      </c>
      <c r="H74" s="105" t="str">
        <f t="shared" si="87"/>
        <v/>
      </c>
      <c r="I74" s="98" t="str">
        <f t="shared" si="38"/>
        <v/>
      </c>
      <c r="J74" s="99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5" t="str">
        <f t="shared" si="88"/>
        <v/>
      </c>
      <c r="P74" s="98" t="str">
        <f t="shared" si="41"/>
        <v/>
      </c>
      <c r="Q74" s="99" t="str">
        <f t="shared" si="42"/>
        <v/>
      </c>
      <c r="R74" s="5" t="str">
        <f t="shared" si="43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31" t="str">
        <f t="shared" si="44"/>
        <v/>
      </c>
      <c r="U74" s="5" t="str">
        <f>IF(M74="","",IF(B74="NB",U73,IF(T74="",SUM($T$5:$T74)+S74,SUM($T$5:$T74))))</f>
        <v/>
      </c>
      <c r="V74" s="109" t="str">
        <f t="shared" si="85"/>
        <v/>
      </c>
      <c r="W74" s="82" t="e">
        <f t="shared" ref="W74:W109" si="99">IF(M74="","",IF(K74="W",0+BO74,0-BO74)+IF(F74="W",0+BN74,0-BN74))+IF(R74="W",0+BP74,0-BP74)</f>
        <v>#VALUE!</v>
      </c>
      <c r="X74" s="84" t="str">
        <f t="shared" ref="X74:X109" si="100">IF(M74="","",IF(W74&gt;0,"W",IF(W74&lt;0,"L","")))</f>
        <v/>
      </c>
      <c r="Y74" s="9" t="str">
        <f t="shared" si="91"/>
        <v>B</v>
      </c>
      <c r="Z74" s="4" t="str">
        <f t="shared" si="92"/>
        <v>B</v>
      </c>
      <c r="AA74" s="4" t="str">
        <f t="shared" si="93"/>
        <v>F3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1">IF(M73="","",IF(Y74="B",IF(M73="P",BI74,""),IF(BG74="P",BI74,"")))</f>
        <v/>
      </c>
      <c r="AF74" s="1" t="str">
        <f t="shared" ref="AF74:AF105" si="102">IF(M73="","",IF(Y74="B",IF(M73="B",BI74,""),IF(BG74="B",BI74,"")))</f>
        <v/>
      </c>
      <c r="AG74" s="1" t="str">
        <f t="shared" ref="AG74:AG105" si="103">IF(M73="","",IF(Z74="B",IF(M73="P",BK74,""),IF(BG74="B",BK74,"")))</f>
        <v/>
      </c>
      <c r="AH74" s="1" t="str">
        <f t="shared" ref="AH74:AH105" si="104">IF(M73="","",IF(Z74="B",IF(M73="B",BK74,""),IF(BG74="P",BK74,"")))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90"/>
        <v/>
      </c>
      <c r="AN74" s="1">
        <f t="shared" ref="AN74:AN105" si="107">IF(X74="",0,IFERROR(VLOOKUP(X69&amp;X70&amp;X71&amp;X72&amp;X73&amp;X74,BX:BY,2,FALSE),0))</f>
        <v>0</v>
      </c>
      <c r="AO74" s="1" t="str">
        <f t="shared" si="57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si="47"/>
        <v/>
      </c>
      <c r="AU74" s="1" t="str">
        <f t="shared" ref="AU74:AU105" si="112"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 t="shared" ref="AV74:AV105" si="113"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114">IF(M73="","",IF(AND(S74&lt;0,AS74&gt;2,S74&gt;=(2-AS74)),"R","N"))</f>
        <v/>
      </c>
      <c r="AX74" s="1" t="str">
        <f t="shared" ref="AX74:AX109" si="115">IF(M73="","",IF(AA74="D3",IF(BG74="P",BM74,""),IF(BG74="B",BM74,"")))</f>
        <v/>
      </c>
      <c r="AY74" s="1" t="str">
        <f t="shared" ref="AY74:AY109" si="116"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si="50"/>
        <v>B</v>
      </c>
      <c r="BH74" s="1" t="str">
        <f t="shared" ref="BH74:BH109" si="117">IF(AE73="",AF73,AE73)&amp;F73</f>
        <v/>
      </c>
      <c r="BI74" s="1">
        <f t="shared" si="51"/>
        <v>0</v>
      </c>
      <c r="BJ74" s="1" t="str">
        <f t="shared" ref="BJ74:BJ109" si="118">IF(AG73="",AH73,AG73)&amp;K73</f>
        <v/>
      </c>
      <c r="BK74" s="1">
        <f t="shared" si="52"/>
        <v>0</v>
      </c>
      <c r="BL74" s="1" t="str">
        <f t="shared" ref="BL74:BL109" si="119">IF(AI73="",AJ73,AI73)&amp;R73</f>
        <v/>
      </c>
      <c r="BM74" s="1">
        <f t="shared" si="53"/>
        <v>0</v>
      </c>
      <c r="BN74" s="1" t="str">
        <f t="shared" si="54"/>
        <v>0</v>
      </c>
      <c r="BO74" s="1" t="str">
        <f t="shared" si="55"/>
        <v>0</v>
      </c>
      <c r="BP74" s="1" t="str">
        <f t="shared" si="56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LLWLWL</v>
      </c>
      <c r="BY74" s="1">
        <f>General!G72</f>
        <v>-1</v>
      </c>
    </row>
    <row r="75" spans="1:77" ht="15.75" thickBot="1">
      <c r="A75" s="1">
        <v>66</v>
      </c>
      <c r="B75" s="12" t="str">
        <f t="shared" si="96"/>
        <v/>
      </c>
      <c r="C75" s="100" t="str">
        <f t="shared" si="86"/>
        <v/>
      </c>
      <c r="D75" s="13" t="str">
        <f t="shared" ref="D75:D109" si="120">AE75</f>
        <v/>
      </c>
      <c r="E75" s="45" t="str">
        <f t="shared" ref="E75:E109" si="121">AF75</f>
        <v/>
      </c>
      <c r="F75" s="14" t="str">
        <f t="shared" si="97"/>
        <v/>
      </c>
      <c r="H75" s="103" t="str">
        <f t="shared" si="87"/>
        <v/>
      </c>
      <c r="I75" s="13" t="str">
        <f t="shared" ref="I75:I109" si="122">AG75</f>
        <v/>
      </c>
      <c r="J75" s="45" t="str">
        <f t="shared" ref="J75:J109" si="123">AH75</f>
        <v/>
      </c>
      <c r="K75" s="14" t="str">
        <f t="shared" ref="K75:K109" si="124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5">AI75</f>
        <v/>
      </c>
      <c r="Q75" s="45" t="str">
        <f t="shared" ref="Q75:Q109" si="126">AJ75</f>
        <v/>
      </c>
      <c r="R75" s="95" t="str">
        <f t="shared" ref="R75:R109" si="127">IF(M75="","",IF(M75="P",IF(P75="","L","W"),IF(Q75="","L","W")))</f>
        <v/>
      </c>
      <c r="S75" s="95" t="str">
        <f t="shared" si="98"/>
        <v/>
      </c>
      <c r="T75" s="106" t="str">
        <f t="shared" ref="T75:T109" si="128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85"/>
        <v/>
      </c>
      <c r="W75" s="82" t="e">
        <f t="shared" si="99"/>
        <v>#VALUE!</v>
      </c>
      <c r="X75" s="84" t="str">
        <f t="shared" si="100"/>
        <v/>
      </c>
      <c r="Y75" s="9" t="str">
        <f t="shared" si="91"/>
        <v>B</v>
      </c>
      <c r="Z75" s="4" t="str">
        <f t="shared" si="92"/>
        <v>B</v>
      </c>
      <c r="AA75" s="4" t="str">
        <f t="shared" si="93"/>
        <v>F3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29">IF(D75="",0,IF(OR(D75="B",D75="XB"),1,INT(RIGHT(D75))))+IF(I75="",0,IF(OR(I75="B",I75="XB"),1,INT(RIGHT(I75))))+IF(P75="",0,IF(OR(P75="B",P75="XB"),1,INT(RIGHT(P75))))</f>
        <v>0</v>
      </c>
      <c r="AL75" s="1">
        <f t="shared" ref="AL75:AL138" si="130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7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ref="AT75:AT138" si="131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2"/>
        <v/>
      </c>
      <c r="AV75" s="1" t="str">
        <f t="shared" si="113"/>
        <v/>
      </c>
      <c r="AW75" s="1" t="str">
        <f t="shared" si="114"/>
        <v/>
      </c>
      <c r="AX75" s="1" t="str">
        <f t="shared" si="115"/>
        <v/>
      </c>
      <c r="AY75" s="1" t="str">
        <f t="shared" si="116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ref="BG75:BG109" si="133">IF(COUNTBLANK(AZ72:AZ74)&gt;1,"B","P")</f>
        <v>B</v>
      </c>
      <c r="BH75" s="1" t="str">
        <f t="shared" si="117"/>
        <v/>
      </c>
      <c r="BI75" s="1">
        <f t="shared" ref="BI75:BI109" si="134">IF(OR(AO75="S",AND(AT74="Y",AP75="N",BI74&lt;&gt;"B")),"B",IFERROR(VLOOKUP(BH75,BU:BV,2,FALSE),""))</f>
        <v>0</v>
      </c>
      <c r="BJ75" s="1" t="str">
        <f t="shared" si="118"/>
        <v/>
      </c>
      <c r="BK75" s="1">
        <f t="shared" ref="BK75:BK109" si="135">IF(OR(AO75="S",AND(AU74="Y",AQ75="N",BK74&lt;&gt;"B")),"B",IFERROR(VLOOKUP(BJ75,BU:BV,2,FALSE),""))</f>
        <v>0</v>
      </c>
      <c r="BL75" s="1" t="str">
        <f t="shared" si="119"/>
        <v/>
      </c>
      <c r="BM75" s="1">
        <f t="shared" ref="BM75:BM109" si="136">IF(OR(AO75="S",AND(AV74="Y",AR75="N",BM74&lt;&gt;"B")),"B",IFERROR(VLOOKUP(BL75,BU:BV,2,FALSE),""))</f>
        <v>0</v>
      </c>
      <c r="BN75" s="1" t="str">
        <f t="shared" ref="BN75:BN109" si="137">IF(BI75="","",IF(OR(BI75="B",BI75="XB"),1,RIGHT(BI75)))</f>
        <v>0</v>
      </c>
      <c r="BO75" s="1" t="str">
        <f t="shared" ref="BO75:BO109" si="138">IF(BK75="","",IF(OR(BK75="B",BK75="XB"),1,RIGHT(BK75)))</f>
        <v>0</v>
      </c>
      <c r="BP75" s="1" t="str">
        <f t="shared" ref="BP75:BP109" si="139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LLWLWW</v>
      </c>
      <c r="BY75" s="1">
        <f>General!G73</f>
        <v>3</v>
      </c>
    </row>
    <row r="76" spans="1:77" ht="15.75" thickBot="1">
      <c r="A76" s="1">
        <v>67</v>
      </c>
      <c r="B76" s="9" t="str">
        <f t="shared" si="96"/>
        <v/>
      </c>
      <c r="C76" s="101" t="str">
        <f t="shared" si="86"/>
        <v/>
      </c>
      <c r="D76" s="96" t="str">
        <f t="shared" si="120"/>
        <v/>
      </c>
      <c r="E76" s="97" t="str">
        <f t="shared" si="121"/>
        <v/>
      </c>
      <c r="F76" s="8" t="str">
        <f t="shared" si="97"/>
        <v/>
      </c>
      <c r="H76" s="104" t="str">
        <f t="shared" si="87"/>
        <v/>
      </c>
      <c r="I76" s="96" t="str">
        <f t="shared" si="122"/>
        <v/>
      </c>
      <c r="J76" s="97" t="str">
        <f t="shared" si="123"/>
        <v/>
      </c>
      <c r="K76" s="8" t="str">
        <f t="shared" si="124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6" t="str">
        <f t="shared" si="125"/>
        <v/>
      </c>
      <c r="Q76" s="97" t="str">
        <f t="shared" si="126"/>
        <v/>
      </c>
      <c r="R76" s="4" t="str">
        <f t="shared" si="127"/>
        <v/>
      </c>
      <c r="S76" s="4" t="str">
        <f t="shared" si="98"/>
        <v/>
      </c>
      <c r="T76" s="130" t="str">
        <f t="shared" si="128"/>
        <v/>
      </c>
      <c r="U76" s="4" t="str">
        <f>IF(M76="","",IF(B76="NB",U75,IF(T76="",SUM($T$5:$T76)+S76,SUM($T$5:$T76))))</f>
        <v/>
      </c>
      <c r="V76" s="108" t="str">
        <f t="shared" si="85"/>
        <v/>
      </c>
      <c r="W76" s="82" t="e">
        <f t="shared" si="99"/>
        <v>#VALUE!</v>
      </c>
      <c r="X76" s="84" t="str">
        <f t="shared" si="100"/>
        <v/>
      </c>
      <c r="Y76" s="9" t="str">
        <f t="shared" si="91"/>
        <v>B</v>
      </c>
      <c r="Z76" s="4" t="str">
        <f t="shared" si="92"/>
        <v>B</v>
      </c>
      <c r="AA76" s="4" t="str">
        <f t="shared" si="93"/>
        <v>F3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29"/>
        <v>0</v>
      </c>
      <c r="AL76" s="1">
        <f t="shared" si="130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40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31"/>
        <v/>
      </c>
      <c r="AU76" s="1" t="str">
        <f t="shared" si="112"/>
        <v/>
      </c>
      <c r="AV76" s="1" t="str">
        <f t="shared" si="113"/>
        <v/>
      </c>
      <c r="AW76" s="1" t="str">
        <f t="shared" si="114"/>
        <v/>
      </c>
      <c r="AX76" s="1" t="str">
        <f t="shared" si="115"/>
        <v/>
      </c>
      <c r="AY76" s="1" t="str">
        <f t="shared" si="116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33"/>
        <v>B</v>
      </c>
      <c r="BH76" s="1" t="str">
        <f t="shared" si="117"/>
        <v/>
      </c>
      <c r="BI76" s="1">
        <f t="shared" si="134"/>
        <v>0</v>
      </c>
      <c r="BJ76" s="1" t="str">
        <f t="shared" si="118"/>
        <v/>
      </c>
      <c r="BK76" s="1">
        <f t="shared" si="135"/>
        <v>0</v>
      </c>
      <c r="BL76" s="1" t="str">
        <f t="shared" si="119"/>
        <v/>
      </c>
      <c r="BM76" s="1">
        <f t="shared" si="136"/>
        <v>0</v>
      </c>
      <c r="BN76" s="1" t="str">
        <f t="shared" si="137"/>
        <v>0</v>
      </c>
      <c r="BO76" s="1" t="str">
        <f t="shared" si="138"/>
        <v>0</v>
      </c>
      <c r="BP76" s="1" t="str">
        <f t="shared" si="139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LLWWLL</v>
      </c>
      <c r="BY76" s="1">
        <f>General!G74</f>
        <v>-3</v>
      </c>
    </row>
    <row r="77" spans="1:77" ht="15.75" thickBot="1">
      <c r="A77" s="1">
        <v>68</v>
      </c>
      <c r="B77" s="9" t="str">
        <f t="shared" si="96"/>
        <v/>
      </c>
      <c r="C77" s="101" t="str">
        <f t="shared" si="86"/>
        <v/>
      </c>
      <c r="D77" s="96" t="str">
        <f t="shared" si="120"/>
        <v/>
      </c>
      <c r="E77" s="97" t="str">
        <f t="shared" si="121"/>
        <v/>
      </c>
      <c r="F77" s="8" t="str">
        <f t="shared" si="97"/>
        <v/>
      </c>
      <c r="H77" s="104" t="str">
        <f t="shared" si="87"/>
        <v/>
      </c>
      <c r="I77" s="96" t="str">
        <f t="shared" si="122"/>
        <v/>
      </c>
      <c r="J77" s="97" t="str">
        <f t="shared" si="123"/>
        <v/>
      </c>
      <c r="K77" s="8" t="str">
        <f t="shared" si="124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6" t="str">
        <f t="shared" si="125"/>
        <v/>
      </c>
      <c r="Q77" s="97" t="str">
        <f t="shared" si="126"/>
        <v/>
      </c>
      <c r="R77" s="4" t="str">
        <f t="shared" si="127"/>
        <v/>
      </c>
      <c r="S77" s="4" t="str">
        <f t="shared" si="98"/>
        <v/>
      </c>
      <c r="T77" s="130" t="str">
        <f t="shared" si="128"/>
        <v/>
      </c>
      <c r="U77" s="4" t="str">
        <f>IF(M77="","",IF(B77="NB",U76,IF(T77="",SUM($T$5:$T77)+S77,SUM($T$5:$T77))))</f>
        <v/>
      </c>
      <c r="V77" s="108" t="str">
        <f t="shared" si="85"/>
        <v/>
      </c>
      <c r="W77" s="82" t="e">
        <f t="shared" si="99"/>
        <v>#VALUE!</v>
      </c>
      <c r="X77" s="84" t="str">
        <f t="shared" si="100"/>
        <v/>
      </c>
      <c r="Y77" s="9" t="str">
        <f t="shared" si="91"/>
        <v>B</v>
      </c>
      <c r="Z77" s="4" t="str">
        <f t="shared" si="92"/>
        <v>B</v>
      </c>
      <c r="AA77" s="4" t="str">
        <f t="shared" si="93"/>
        <v>F3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29"/>
        <v>0</v>
      </c>
      <c r="AL77" s="1">
        <f t="shared" si="130"/>
        <v>0</v>
      </c>
      <c r="AM77" s="1" t="str">
        <f t="shared" si="90"/>
        <v/>
      </c>
      <c r="AN77" s="1">
        <f t="shared" si="107"/>
        <v>0</v>
      </c>
      <c r="AO77" s="1" t="str">
        <f t="shared" si="140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31"/>
        <v/>
      </c>
      <c r="AU77" s="1" t="str">
        <f t="shared" si="112"/>
        <v/>
      </c>
      <c r="AV77" s="1" t="str">
        <f t="shared" si="113"/>
        <v/>
      </c>
      <c r="AW77" s="1" t="str">
        <f t="shared" si="114"/>
        <v/>
      </c>
      <c r="AX77" s="1" t="str">
        <f t="shared" si="115"/>
        <v/>
      </c>
      <c r="AY77" s="1" t="str">
        <f t="shared" si="116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33"/>
        <v>B</v>
      </c>
      <c r="BH77" s="1" t="str">
        <f t="shared" si="117"/>
        <v/>
      </c>
      <c r="BI77" s="1">
        <f t="shared" si="134"/>
        <v>0</v>
      </c>
      <c r="BJ77" s="1" t="str">
        <f t="shared" si="118"/>
        <v/>
      </c>
      <c r="BK77" s="1">
        <f t="shared" si="135"/>
        <v>0</v>
      </c>
      <c r="BL77" s="1" t="str">
        <f t="shared" si="119"/>
        <v/>
      </c>
      <c r="BM77" s="1">
        <f t="shared" si="136"/>
        <v>0</v>
      </c>
      <c r="BN77" s="1" t="str">
        <f t="shared" si="137"/>
        <v>0</v>
      </c>
      <c r="BO77" s="1" t="str">
        <f t="shared" si="138"/>
        <v>0</v>
      </c>
      <c r="BP77" s="1" t="str">
        <f t="shared" si="139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LLWWLW</v>
      </c>
      <c r="BY77" s="1">
        <f>General!G75</f>
        <v>1</v>
      </c>
    </row>
    <row r="78" spans="1:77" ht="15.75" thickBot="1">
      <c r="A78" s="1">
        <v>69</v>
      </c>
      <c r="B78" s="9" t="str">
        <f t="shared" si="96"/>
        <v/>
      </c>
      <c r="C78" s="101" t="str">
        <f t="shared" si="86"/>
        <v/>
      </c>
      <c r="D78" s="96" t="str">
        <f t="shared" si="120"/>
        <v/>
      </c>
      <c r="E78" s="97" t="str">
        <f t="shared" si="121"/>
        <v/>
      </c>
      <c r="F78" s="8" t="str">
        <f t="shared" si="97"/>
        <v/>
      </c>
      <c r="H78" s="104" t="str">
        <f t="shared" si="87"/>
        <v/>
      </c>
      <c r="I78" s="96" t="str">
        <f t="shared" si="122"/>
        <v/>
      </c>
      <c r="J78" s="97" t="str">
        <f t="shared" si="123"/>
        <v/>
      </c>
      <c r="K78" s="8" t="str">
        <f t="shared" si="124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6" t="str">
        <f t="shared" si="125"/>
        <v/>
      </c>
      <c r="Q78" s="97" t="str">
        <f t="shared" si="126"/>
        <v/>
      </c>
      <c r="R78" s="4" t="str">
        <f t="shared" si="127"/>
        <v/>
      </c>
      <c r="S78" s="4" t="str">
        <f t="shared" si="98"/>
        <v/>
      </c>
      <c r="T78" s="130" t="str">
        <f t="shared" si="128"/>
        <v/>
      </c>
      <c r="U78" s="4" t="str">
        <f>IF(M78="","",IF(B78="NB",U77,IF(T78="",SUM($T$5:$T78)+S78,SUM($T$5:$T78))))</f>
        <v/>
      </c>
      <c r="V78" s="108" t="str">
        <f t="shared" si="85"/>
        <v/>
      </c>
      <c r="W78" s="82" t="e">
        <f t="shared" si="99"/>
        <v>#VALUE!</v>
      </c>
      <c r="X78" s="84" t="str">
        <f t="shared" si="100"/>
        <v/>
      </c>
      <c r="Y78" s="9" t="str">
        <f t="shared" si="91"/>
        <v>B</v>
      </c>
      <c r="Z78" s="4" t="str">
        <f t="shared" si="92"/>
        <v>B</v>
      </c>
      <c r="AA78" s="4" t="str">
        <f t="shared" si="93"/>
        <v>F3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29"/>
        <v>0</v>
      </c>
      <c r="AL78" s="1">
        <f t="shared" si="130"/>
        <v>0</v>
      </c>
      <c r="AM78" s="1" t="str">
        <f t="shared" si="90"/>
        <v/>
      </c>
      <c r="AN78" s="1">
        <f t="shared" si="107"/>
        <v>0</v>
      </c>
      <c r="AO78" s="1" t="str">
        <f t="shared" si="140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31"/>
        <v/>
      </c>
      <c r="AU78" s="1" t="str">
        <f t="shared" si="112"/>
        <v/>
      </c>
      <c r="AV78" s="1" t="str">
        <f t="shared" si="113"/>
        <v/>
      </c>
      <c r="AW78" s="1" t="str">
        <f t="shared" si="114"/>
        <v/>
      </c>
      <c r="AX78" s="1" t="str">
        <f t="shared" si="115"/>
        <v/>
      </c>
      <c r="AY78" s="1" t="str">
        <f t="shared" si="116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33"/>
        <v>B</v>
      </c>
      <c r="BH78" s="1" t="str">
        <f t="shared" si="117"/>
        <v/>
      </c>
      <c r="BI78" s="1">
        <f t="shared" si="134"/>
        <v>0</v>
      </c>
      <c r="BJ78" s="1" t="str">
        <f t="shared" si="118"/>
        <v/>
      </c>
      <c r="BK78" s="1">
        <f t="shared" si="135"/>
        <v>0</v>
      </c>
      <c r="BL78" s="1" t="str">
        <f t="shared" si="119"/>
        <v/>
      </c>
      <c r="BM78" s="1">
        <f t="shared" si="136"/>
        <v>0</v>
      </c>
      <c r="BN78" s="1" t="str">
        <f t="shared" si="137"/>
        <v>0</v>
      </c>
      <c r="BO78" s="1" t="str">
        <f t="shared" si="138"/>
        <v>0</v>
      </c>
      <c r="BP78" s="1" t="str">
        <f t="shared" si="139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LLWWWL</v>
      </c>
      <c r="BY78" s="1">
        <f>General!G76</f>
        <v>-1</v>
      </c>
    </row>
    <row r="79" spans="1:77" ht="15.75" thickBot="1">
      <c r="A79" s="1">
        <v>70</v>
      </c>
      <c r="B79" s="85" t="str">
        <f t="shared" si="96"/>
        <v/>
      </c>
      <c r="C79" s="102" t="str">
        <f t="shared" si="86"/>
        <v/>
      </c>
      <c r="D79" s="98" t="str">
        <f t="shared" si="120"/>
        <v/>
      </c>
      <c r="E79" s="99" t="str">
        <f t="shared" si="121"/>
        <v/>
      </c>
      <c r="F79" s="10" t="str">
        <f t="shared" si="97"/>
        <v/>
      </c>
      <c r="H79" s="105" t="str">
        <f t="shared" si="87"/>
        <v/>
      </c>
      <c r="I79" s="98" t="str">
        <f t="shared" si="122"/>
        <v/>
      </c>
      <c r="J79" s="99" t="str">
        <f t="shared" si="123"/>
        <v/>
      </c>
      <c r="K79" s="10" t="str">
        <f t="shared" si="124"/>
        <v/>
      </c>
      <c r="L79" s="54"/>
      <c r="M79" s="18" t="str">
        <f>IF('Hedging Dashboard'!AH79="","",'Hedging Dashboard'!AH79)</f>
        <v/>
      </c>
      <c r="O79" s="85" t="str">
        <f t="shared" si="88"/>
        <v/>
      </c>
      <c r="P79" s="98" t="str">
        <f t="shared" si="125"/>
        <v/>
      </c>
      <c r="Q79" s="99" t="str">
        <f t="shared" si="126"/>
        <v/>
      </c>
      <c r="R79" s="5" t="str">
        <f t="shared" si="127"/>
        <v/>
      </c>
      <c r="S79" s="5" t="str">
        <f t="shared" si="98"/>
        <v/>
      </c>
      <c r="T79" s="131" t="str">
        <f t="shared" si="128"/>
        <v/>
      </c>
      <c r="U79" s="5" t="str">
        <f>IF(M79="","",IF(B79="NB",U78,IF(T79="",SUM($T$5:$T79)+S79,SUM($T$5:$T79))))</f>
        <v/>
      </c>
      <c r="V79" s="109" t="str">
        <f t="shared" si="85"/>
        <v/>
      </c>
      <c r="W79" s="82" t="e">
        <f t="shared" si="99"/>
        <v>#VALUE!</v>
      </c>
      <c r="X79" s="84" t="str">
        <f t="shared" si="100"/>
        <v/>
      </c>
      <c r="Y79" s="9" t="str">
        <f t="shared" si="91"/>
        <v>B</v>
      </c>
      <c r="Z79" s="4" t="str">
        <f t="shared" si="92"/>
        <v>B</v>
      </c>
      <c r="AA79" s="4" t="str">
        <f t="shared" si="93"/>
        <v>F3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29"/>
        <v>0</v>
      </c>
      <c r="AL79" s="1">
        <f t="shared" si="130"/>
        <v>0</v>
      </c>
      <c r="AM79" s="1" t="str">
        <f t="shared" si="90"/>
        <v/>
      </c>
      <c r="AN79" s="1">
        <f t="shared" si="107"/>
        <v>0</v>
      </c>
      <c r="AO79" s="1" t="str">
        <f t="shared" si="140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31"/>
        <v/>
      </c>
      <c r="AU79" s="1" t="str">
        <f t="shared" si="112"/>
        <v/>
      </c>
      <c r="AV79" s="1" t="str">
        <f t="shared" si="113"/>
        <v/>
      </c>
      <c r="AW79" s="1" t="str">
        <f t="shared" si="114"/>
        <v/>
      </c>
      <c r="AX79" s="1" t="str">
        <f t="shared" si="115"/>
        <v/>
      </c>
      <c r="AY79" s="1" t="str">
        <f t="shared" si="116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33"/>
        <v>B</v>
      </c>
      <c r="BH79" s="1" t="str">
        <f t="shared" si="117"/>
        <v/>
      </c>
      <c r="BI79" s="1">
        <f t="shared" si="134"/>
        <v>0</v>
      </c>
      <c r="BJ79" s="1" t="str">
        <f t="shared" si="118"/>
        <v/>
      </c>
      <c r="BK79" s="1">
        <f t="shared" si="135"/>
        <v>0</v>
      </c>
      <c r="BL79" s="1" t="str">
        <f t="shared" si="119"/>
        <v/>
      </c>
      <c r="BM79" s="1">
        <f t="shared" si="136"/>
        <v>0</v>
      </c>
      <c r="BN79" s="1" t="str">
        <f t="shared" si="137"/>
        <v>0</v>
      </c>
      <c r="BO79" s="1" t="str">
        <f t="shared" si="138"/>
        <v>0</v>
      </c>
      <c r="BP79" s="1" t="str">
        <f t="shared" si="139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LLWWWW</v>
      </c>
      <c r="BY79" s="1">
        <f>General!G77</f>
        <v>6</v>
      </c>
    </row>
    <row r="80" spans="1:77" ht="15.75" thickBot="1">
      <c r="A80" s="1">
        <v>71</v>
      </c>
      <c r="B80" s="12" t="str">
        <f t="shared" si="96"/>
        <v/>
      </c>
      <c r="C80" s="100" t="str">
        <f t="shared" si="86"/>
        <v/>
      </c>
      <c r="D80" s="13" t="str">
        <f t="shared" si="120"/>
        <v/>
      </c>
      <c r="E80" s="45" t="str">
        <f t="shared" si="121"/>
        <v/>
      </c>
      <c r="F80" s="14" t="str">
        <f t="shared" si="97"/>
        <v/>
      </c>
      <c r="H80" s="103" t="str">
        <f t="shared" si="87"/>
        <v/>
      </c>
      <c r="I80" s="13" t="str">
        <f t="shared" si="122"/>
        <v/>
      </c>
      <c r="J80" s="45" t="str">
        <f t="shared" si="123"/>
        <v/>
      </c>
      <c r="K80" s="14" t="str">
        <f t="shared" si="124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5"/>
        <v/>
      </c>
      <c r="Q80" s="45" t="str">
        <f t="shared" si="126"/>
        <v/>
      </c>
      <c r="R80" s="95" t="str">
        <f t="shared" si="127"/>
        <v/>
      </c>
      <c r="S80" s="95" t="str">
        <f t="shared" si="98"/>
        <v/>
      </c>
      <c r="T80" s="106" t="str">
        <f t="shared" si="128"/>
        <v/>
      </c>
      <c r="U80" s="95" t="str">
        <f>IF(M80="","",IF(B80="NB",U79,IF(T80="",SUM($T$5:$T80)+S80,SUM($T$5:$T80))))</f>
        <v/>
      </c>
      <c r="V80" s="107" t="str">
        <f t="shared" si="85"/>
        <v/>
      </c>
      <c r="W80" s="82" t="e">
        <f t="shared" si="99"/>
        <v>#VALUE!</v>
      </c>
      <c r="X80" s="84" t="str">
        <f t="shared" si="100"/>
        <v/>
      </c>
      <c r="Y80" s="9" t="str">
        <f t="shared" si="91"/>
        <v>B</v>
      </c>
      <c r="Z80" s="4" t="str">
        <f t="shared" si="92"/>
        <v>B</v>
      </c>
      <c r="AA80" s="4" t="str">
        <f t="shared" si="93"/>
        <v>F3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29"/>
        <v>0</v>
      </c>
      <c r="AL80" s="1">
        <f t="shared" si="130"/>
        <v>0</v>
      </c>
      <c r="AM80" s="1" t="str">
        <f t="shared" si="90"/>
        <v/>
      </c>
      <c r="AN80" s="1">
        <f t="shared" si="107"/>
        <v>0</v>
      </c>
      <c r="AO80" s="1" t="str">
        <f t="shared" si="140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31"/>
        <v/>
      </c>
      <c r="AU80" s="1" t="str">
        <f t="shared" si="112"/>
        <v/>
      </c>
      <c r="AV80" s="1" t="str">
        <f t="shared" si="113"/>
        <v/>
      </c>
      <c r="AW80" s="1" t="str">
        <f t="shared" si="114"/>
        <v/>
      </c>
      <c r="AX80" s="1" t="str">
        <f t="shared" si="115"/>
        <v/>
      </c>
      <c r="AY80" s="1" t="str">
        <f t="shared" si="116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33"/>
        <v>B</v>
      </c>
      <c r="BH80" s="1" t="str">
        <f t="shared" si="117"/>
        <v/>
      </c>
      <c r="BI80" s="1">
        <f t="shared" si="134"/>
        <v>0</v>
      </c>
      <c r="BJ80" s="1" t="str">
        <f t="shared" si="118"/>
        <v/>
      </c>
      <c r="BK80" s="1">
        <f t="shared" si="135"/>
        <v>0</v>
      </c>
      <c r="BL80" s="1" t="str">
        <f t="shared" si="119"/>
        <v/>
      </c>
      <c r="BM80" s="1">
        <f t="shared" si="136"/>
        <v>0</v>
      </c>
      <c r="BN80" s="1" t="str">
        <f t="shared" si="137"/>
        <v>0</v>
      </c>
      <c r="BO80" s="1" t="str">
        <f t="shared" si="138"/>
        <v>0</v>
      </c>
      <c r="BP80" s="1" t="str">
        <f t="shared" si="139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LWLLLL</v>
      </c>
      <c r="BY80" s="1">
        <f>General!G78</f>
        <v>-6</v>
      </c>
    </row>
    <row r="81" spans="1:77" ht="15.75" thickBot="1">
      <c r="A81" s="1">
        <v>72</v>
      </c>
      <c r="B81" s="9" t="str">
        <f t="shared" si="96"/>
        <v/>
      </c>
      <c r="C81" s="101" t="str">
        <f t="shared" si="86"/>
        <v/>
      </c>
      <c r="D81" s="96" t="str">
        <f t="shared" si="120"/>
        <v/>
      </c>
      <c r="E81" s="97" t="str">
        <f t="shared" si="121"/>
        <v/>
      </c>
      <c r="F81" s="8" t="str">
        <f t="shared" si="97"/>
        <v/>
      </c>
      <c r="H81" s="104" t="str">
        <f t="shared" si="87"/>
        <v/>
      </c>
      <c r="I81" s="96" t="str">
        <f t="shared" si="122"/>
        <v/>
      </c>
      <c r="J81" s="97" t="str">
        <f t="shared" si="123"/>
        <v/>
      </c>
      <c r="K81" s="8" t="str">
        <f t="shared" si="124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6" t="str">
        <f t="shared" si="125"/>
        <v/>
      </c>
      <c r="Q81" s="97" t="str">
        <f t="shared" si="126"/>
        <v/>
      </c>
      <c r="R81" s="4" t="str">
        <f t="shared" si="127"/>
        <v/>
      </c>
      <c r="S81" s="4" t="str">
        <f t="shared" si="98"/>
        <v/>
      </c>
      <c r="T81" s="130" t="str">
        <f t="shared" si="128"/>
        <v/>
      </c>
      <c r="U81" s="4" t="str">
        <f>IF(M81="","",IF(B81="NB",U80,IF(T81="",SUM($T$5:$T81)+S81,SUM($T$5:$T81))))</f>
        <v/>
      </c>
      <c r="V81" s="108" t="str">
        <f t="shared" si="85"/>
        <v/>
      </c>
      <c r="W81" s="82" t="e">
        <f t="shared" si="99"/>
        <v>#VALUE!</v>
      </c>
      <c r="X81" s="84" t="str">
        <f t="shared" si="100"/>
        <v/>
      </c>
      <c r="Y81" s="9" t="str">
        <f t="shared" si="91"/>
        <v>B</v>
      </c>
      <c r="Z81" s="4" t="str">
        <f t="shared" si="92"/>
        <v>B</v>
      </c>
      <c r="AA81" s="4" t="str">
        <f t="shared" si="93"/>
        <v>F3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29"/>
        <v>0</v>
      </c>
      <c r="AL81" s="1">
        <f t="shared" si="130"/>
        <v>0</v>
      </c>
      <c r="AM81" s="1" t="str">
        <f t="shared" si="90"/>
        <v/>
      </c>
      <c r="AN81" s="1">
        <f t="shared" si="107"/>
        <v>0</v>
      </c>
      <c r="AO81" s="1" t="str">
        <f t="shared" si="140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31"/>
        <v/>
      </c>
      <c r="AU81" s="1" t="str">
        <f t="shared" si="112"/>
        <v/>
      </c>
      <c r="AV81" s="1" t="str">
        <f t="shared" si="113"/>
        <v/>
      </c>
      <c r="AW81" s="1" t="str">
        <f t="shared" si="114"/>
        <v/>
      </c>
      <c r="AX81" s="1" t="str">
        <f t="shared" si="115"/>
        <v/>
      </c>
      <c r="AY81" s="1" t="str">
        <f t="shared" si="116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33"/>
        <v>B</v>
      </c>
      <c r="BH81" s="1" t="str">
        <f t="shared" si="117"/>
        <v/>
      </c>
      <c r="BI81" s="1">
        <f t="shared" si="134"/>
        <v>0</v>
      </c>
      <c r="BJ81" s="1" t="str">
        <f t="shared" si="118"/>
        <v/>
      </c>
      <c r="BK81" s="1">
        <f t="shared" si="135"/>
        <v>0</v>
      </c>
      <c r="BL81" s="1" t="str">
        <f t="shared" si="119"/>
        <v/>
      </c>
      <c r="BM81" s="1">
        <f t="shared" si="136"/>
        <v>0</v>
      </c>
      <c r="BN81" s="1" t="str">
        <f t="shared" si="137"/>
        <v>0</v>
      </c>
      <c r="BO81" s="1" t="str">
        <f t="shared" si="138"/>
        <v>0</v>
      </c>
      <c r="BP81" s="1" t="str">
        <f t="shared" si="139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LWLLLW</v>
      </c>
      <c r="BY81" s="1">
        <f>General!G79</f>
        <v>1</v>
      </c>
    </row>
    <row r="82" spans="1:77" ht="15.75" thickBot="1">
      <c r="A82" s="1">
        <v>73</v>
      </c>
      <c r="B82" s="9" t="str">
        <f t="shared" si="96"/>
        <v/>
      </c>
      <c r="C82" s="101" t="str">
        <f t="shared" si="86"/>
        <v/>
      </c>
      <c r="D82" s="96" t="str">
        <f t="shared" si="120"/>
        <v/>
      </c>
      <c r="E82" s="97" t="str">
        <f t="shared" si="121"/>
        <v/>
      </c>
      <c r="F82" s="8" t="str">
        <f t="shared" si="97"/>
        <v/>
      </c>
      <c r="H82" s="104" t="str">
        <f t="shared" si="87"/>
        <v/>
      </c>
      <c r="I82" s="96" t="str">
        <f t="shared" si="122"/>
        <v/>
      </c>
      <c r="J82" s="97" t="str">
        <f t="shared" si="123"/>
        <v/>
      </c>
      <c r="K82" s="8" t="str">
        <f t="shared" si="124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6" t="str">
        <f t="shared" si="125"/>
        <v/>
      </c>
      <c r="Q82" s="97" t="str">
        <f t="shared" si="126"/>
        <v/>
      </c>
      <c r="R82" s="4" t="str">
        <f t="shared" si="127"/>
        <v/>
      </c>
      <c r="S82" s="4" t="str">
        <f t="shared" si="98"/>
        <v/>
      </c>
      <c r="T82" s="130" t="str">
        <f t="shared" si="128"/>
        <v/>
      </c>
      <c r="U82" s="4" t="str">
        <f>IF(M82="","",IF(B82="NB",U81,IF(T82="",SUM($T$5:$T82)+S82,SUM($T$5:$T82))))</f>
        <v/>
      </c>
      <c r="V82" s="108" t="str">
        <f t="shared" si="85"/>
        <v/>
      </c>
      <c r="W82" s="82" t="e">
        <f t="shared" si="99"/>
        <v>#VALUE!</v>
      </c>
      <c r="X82" s="84" t="str">
        <f t="shared" si="100"/>
        <v/>
      </c>
      <c r="Y82" s="9" t="str">
        <f t="shared" si="91"/>
        <v>B</v>
      </c>
      <c r="Z82" s="4" t="str">
        <f t="shared" si="92"/>
        <v>B</v>
      </c>
      <c r="AA82" s="4" t="str">
        <f t="shared" si="93"/>
        <v>F3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29"/>
        <v>0</v>
      </c>
      <c r="AL82" s="1">
        <f t="shared" si="130"/>
        <v>0</v>
      </c>
      <c r="AM82" s="1" t="str">
        <f t="shared" si="90"/>
        <v/>
      </c>
      <c r="AN82" s="1">
        <f t="shared" si="107"/>
        <v>0</v>
      </c>
      <c r="AO82" s="1" t="str">
        <f t="shared" si="140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31"/>
        <v/>
      </c>
      <c r="AU82" s="1" t="str">
        <f t="shared" si="112"/>
        <v/>
      </c>
      <c r="AV82" s="1" t="str">
        <f t="shared" si="113"/>
        <v/>
      </c>
      <c r="AW82" s="1" t="str">
        <f t="shared" si="114"/>
        <v/>
      </c>
      <c r="AX82" s="1" t="str">
        <f t="shared" si="115"/>
        <v/>
      </c>
      <c r="AY82" s="1" t="str">
        <f t="shared" si="116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33"/>
        <v>B</v>
      </c>
      <c r="BH82" s="1" t="str">
        <f t="shared" si="117"/>
        <v/>
      </c>
      <c r="BI82" s="1">
        <f t="shared" si="134"/>
        <v>0</v>
      </c>
      <c r="BJ82" s="1" t="str">
        <f t="shared" si="118"/>
        <v/>
      </c>
      <c r="BK82" s="1">
        <f t="shared" si="135"/>
        <v>0</v>
      </c>
      <c r="BL82" s="1" t="str">
        <f t="shared" si="119"/>
        <v/>
      </c>
      <c r="BM82" s="1">
        <f t="shared" si="136"/>
        <v>0</v>
      </c>
      <c r="BN82" s="1" t="str">
        <f t="shared" si="137"/>
        <v>0</v>
      </c>
      <c r="BO82" s="1" t="str">
        <f t="shared" si="138"/>
        <v>0</v>
      </c>
      <c r="BP82" s="1" t="str">
        <f t="shared" si="139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LWLLWL</v>
      </c>
      <c r="BY82" s="1">
        <f>General!G80</f>
        <v>-1</v>
      </c>
    </row>
    <row r="83" spans="1:77" ht="15.75" thickBot="1">
      <c r="A83" s="1">
        <v>74</v>
      </c>
      <c r="B83" s="9" t="str">
        <f t="shared" si="96"/>
        <v/>
      </c>
      <c r="C83" s="101" t="str">
        <f t="shared" si="86"/>
        <v/>
      </c>
      <c r="D83" s="96" t="str">
        <f t="shared" si="120"/>
        <v/>
      </c>
      <c r="E83" s="97" t="str">
        <f t="shared" si="121"/>
        <v/>
      </c>
      <c r="F83" s="8" t="str">
        <f t="shared" si="97"/>
        <v/>
      </c>
      <c r="H83" s="104" t="str">
        <f t="shared" si="87"/>
        <v/>
      </c>
      <c r="I83" s="96" t="str">
        <f t="shared" si="122"/>
        <v/>
      </c>
      <c r="J83" s="97" t="str">
        <f t="shared" si="123"/>
        <v/>
      </c>
      <c r="K83" s="8" t="str">
        <f t="shared" si="124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6" t="str">
        <f t="shared" si="125"/>
        <v/>
      </c>
      <c r="Q83" s="97" t="str">
        <f t="shared" si="126"/>
        <v/>
      </c>
      <c r="R83" s="4" t="str">
        <f t="shared" si="127"/>
        <v/>
      </c>
      <c r="S83" s="4" t="str">
        <f t="shared" si="98"/>
        <v/>
      </c>
      <c r="T83" s="130" t="str">
        <f t="shared" si="128"/>
        <v/>
      </c>
      <c r="U83" s="4" t="str">
        <f>IF(M83="","",IF(B83="NB",U82,IF(T83="",SUM($T$5:$T83)+S83,SUM($T$5:$T83))))</f>
        <v/>
      </c>
      <c r="V83" s="108" t="str">
        <f t="shared" si="85"/>
        <v/>
      </c>
      <c r="W83" s="82" t="e">
        <f t="shared" si="99"/>
        <v>#VALUE!</v>
      </c>
      <c r="X83" s="84" t="str">
        <f t="shared" si="100"/>
        <v/>
      </c>
      <c r="Y83" s="9" t="str">
        <f t="shared" si="91"/>
        <v>B</v>
      </c>
      <c r="Z83" s="4" t="str">
        <f t="shared" si="92"/>
        <v>B</v>
      </c>
      <c r="AA83" s="4" t="str">
        <f t="shared" si="93"/>
        <v>F3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29"/>
        <v>0</v>
      </c>
      <c r="AL83" s="1">
        <f t="shared" si="130"/>
        <v>0</v>
      </c>
      <c r="AM83" s="1" t="str">
        <f t="shared" si="90"/>
        <v/>
      </c>
      <c r="AN83" s="1">
        <f t="shared" si="107"/>
        <v>0</v>
      </c>
      <c r="AO83" s="1" t="str">
        <f t="shared" si="140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31"/>
        <v/>
      </c>
      <c r="AU83" s="1" t="str">
        <f t="shared" si="112"/>
        <v/>
      </c>
      <c r="AV83" s="1" t="str">
        <f t="shared" si="113"/>
        <v/>
      </c>
      <c r="AW83" s="1" t="str">
        <f t="shared" si="114"/>
        <v/>
      </c>
      <c r="AX83" s="1" t="str">
        <f t="shared" si="115"/>
        <v/>
      </c>
      <c r="AY83" s="1" t="str">
        <f t="shared" si="116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/>
      </c>
      <c r="BI83" s="1">
        <f t="shared" si="134"/>
        <v>0</v>
      </c>
      <c r="BJ83" s="1" t="str">
        <f t="shared" si="118"/>
        <v/>
      </c>
      <c r="BK83" s="1">
        <f t="shared" si="135"/>
        <v>0</v>
      </c>
      <c r="BL83" s="1" t="str">
        <f t="shared" si="119"/>
        <v/>
      </c>
      <c r="BM83" s="1">
        <f t="shared" si="136"/>
        <v>0</v>
      </c>
      <c r="BN83" s="1" t="str">
        <f t="shared" si="137"/>
        <v>0</v>
      </c>
      <c r="BO83" s="1" t="str">
        <f t="shared" si="138"/>
        <v>0</v>
      </c>
      <c r="BP83" s="1" t="str">
        <f t="shared" si="139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LWLLWW</v>
      </c>
      <c r="BY83" s="1">
        <f>General!G81</f>
        <v>3</v>
      </c>
    </row>
    <row r="84" spans="1:77" ht="15.75" thickBot="1">
      <c r="A84" s="1">
        <v>75</v>
      </c>
      <c r="B84" s="85" t="str">
        <f t="shared" si="96"/>
        <v/>
      </c>
      <c r="C84" s="102" t="str">
        <f t="shared" si="86"/>
        <v/>
      </c>
      <c r="D84" s="98" t="str">
        <f t="shared" si="120"/>
        <v/>
      </c>
      <c r="E84" s="99" t="str">
        <f t="shared" si="121"/>
        <v/>
      </c>
      <c r="F84" s="10" t="str">
        <f t="shared" si="97"/>
        <v/>
      </c>
      <c r="H84" s="105" t="str">
        <f t="shared" si="87"/>
        <v/>
      </c>
      <c r="I84" s="98" t="str">
        <f t="shared" si="122"/>
        <v/>
      </c>
      <c r="J84" s="99" t="str">
        <f t="shared" si="123"/>
        <v/>
      </c>
      <c r="K84" s="10" t="str">
        <f t="shared" si="124"/>
        <v/>
      </c>
      <c r="L84" s="54"/>
      <c r="M84" s="18" t="str">
        <f>IF('Hedging Dashboard'!AH84="","",'Hedging Dashboard'!AH84)</f>
        <v/>
      </c>
      <c r="O84" s="85" t="str">
        <f t="shared" si="88"/>
        <v/>
      </c>
      <c r="P84" s="98" t="str">
        <f t="shared" si="125"/>
        <v/>
      </c>
      <c r="Q84" s="99" t="str">
        <f t="shared" si="126"/>
        <v/>
      </c>
      <c r="R84" s="5" t="str">
        <f t="shared" si="127"/>
        <v/>
      </c>
      <c r="S84" s="5" t="str">
        <f t="shared" si="98"/>
        <v/>
      </c>
      <c r="T84" s="131" t="str">
        <f t="shared" si="128"/>
        <v/>
      </c>
      <c r="U84" s="5" t="str">
        <f>IF(M84="","",IF(B84="NB",U83,IF(T84="",SUM($T$5:$T84)+S84,SUM($T$5:$T84))))</f>
        <v/>
      </c>
      <c r="V84" s="109" t="str">
        <f t="shared" si="85"/>
        <v/>
      </c>
      <c r="W84" s="82" t="e">
        <f t="shared" si="99"/>
        <v>#VALUE!</v>
      </c>
      <c r="X84" s="84" t="str">
        <f t="shared" si="100"/>
        <v/>
      </c>
      <c r="Y84" s="9" t="str">
        <f t="shared" si="91"/>
        <v>B</v>
      </c>
      <c r="Z84" s="4" t="str">
        <f t="shared" si="92"/>
        <v>B</v>
      </c>
      <c r="AA84" s="4" t="str">
        <f t="shared" si="93"/>
        <v>F3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29"/>
        <v>0</v>
      </c>
      <c r="AL84" s="1">
        <f t="shared" si="130"/>
        <v>0</v>
      </c>
      <c r="AM84" s="1" t="str">
        <f t="shared" si="90"/>
        <v/>
      </c>
      <c r="AN84" s="1">
        <f t="shared" si="107"/>
        <v>0</v>
      </c>
      <c r="AO84" s="1" t="str">
        <f t="shared" si="140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31"/>
        <v/>
      </c>
      <c r="AU84" s="1" t="str">
        <f t="shared" si="112"/>
        <v/>
      </c>
      <c r="AV84" s="1" t="str">
        <f t="shared" si="113"/>
        <v/>
      </c>
      <c r="AW84" s="1" t="str">
        <f t="shared" si="114"/>
        <v/>
      </c>
      <c r="AX84" s="1" t="str">
        <f t="shared" si="115"/>
        <v/>
      </c>
      <c r="AY84" s="1" t="str">
        <f t="shared" si="116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33"/>
        <v>B</v>
      </c>
      <c r="BH84" s="1" t="str">
        <f t="shared" si="117"/>
        <v/>
      </c>
      <c r="BI84" s="1">
        <f t="shared" si="134"/>
        <v>0</v>
      </c>
      <c r="BJ84" s="1" t="str">
        <f t="shared" si="118"/>
        <v/>
      </c>
      <c r="BK84" s="1">
        <f t="shared" si="135"/>
        <v>0</v>
      </c>
      <c r="BL84" s="1" t="str">
        <f t="shared" si="119"/>
        <v/>
      </c>
      <c r="BM84" s="1">
        <f t="shared" si="136"/>
        <v>0</v>
      </c>
      <c r="BN84" s="1" t="str">
        <f t="shared" si="137"/>
        <v>0</v>
      </c>
      <c r="BO84" s="1" t="str">
        <f t="shared" si="138"/>
        <v>0</v>
      </c>
      <c r="BP84" s="1" t="str">
        <f t="shared" si="139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LWLWLL</v>
      </c>
      <c r="BY84" s="1">
        <f>General!G82</f>
        <v>-3</v>
      </c>
    </row>
    <row r="85" spans="1:77" ht="15.75" thickBot="1">
      <c r="A85" s="1">
        <v>76</v>
      </c>
      <c r="B85" s="12" t="str">
        <f t="shared" si="96"/>
        <v/>
      </c>
      <c r="C85" s="100" t="str">
        <f t="shared" si="86"/>
        <v/>
      </c>
      <c r="D85" s="13" t="str">
        <f t="shared" si="120"/>
        <v/>
      </c>
      <c r="E85" s="45" t="str">
        <f t="shared" si="121"/>
        <v/>
      </c>
      <c r="F85" s="14" t="str">
        <f t="shared" si="97"/>
        <v/>
      </c>
      <c r="H85" s="103" t="str">
        <f t="shared" si="87"/>
        <v/>
      </c>
      <c r="I85" s="13" t="str">
        <f t="shared" si="122"/>
        <v/>
      </c>
      <c r="J85" s="45" t="str">
        <f t="shared" si="123"/>
        <v/>
      </c>
      <c r="K85" s="14" t="str">
        <f t="shared" si="124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5"/>
        <v/>
      </c>
      <c r="Q85" s="45" t="str">
        <f t="shared" si="126"/>
        <v/>
      </c>
      <c r="R85" s="95" t="str">
        <f t="shared" si="127"/>
        <v/>
      </c>
      <c r="S85" s="95" t="str">
        <f t="shared" si="98"/>
        <v/>
      </c>
      <c r="T85" s="106" t="str">
        <f t="shared" si="128"/>
        <v/>
      </c>
      <c r="U85" s="95" t="str">
        <f>IF(M85="","",IF(B85="NB",U84,IF(T85="",SUM($T$5:$T85)+S85,SUM($T$5:$T85))))</f>
        <v/>
      </c>
      <c r="V85" s="107" t="str">
        <f t="shared" si="85"/>
        <v/>
      </c>
      <c r="W85" s="82" t="e">
        <f t="shared" si="99"/>
        <v>#VALUE!</v>
      </c>
      <c r="X85" s="84" t="str">
        <f t="shared" si="100"/>
        <v/>
      </c>
      <c r="Y85" s="9" t="str">
        <f t="shared" si="91"/>
        <v>B</v>
      </c>
      <c r="Z85" s="4" t="str">
        <f t="shared" si="92"/>
        <v>B</v>
      </c>
      <c r="AA85" s="4" t="str">
        <f t="shared" si="93"/>
        <v>F3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29"/>
        <v>0</v>
      </c>
      <c r="AL85" s="1">
        <f t="shared" si="130"/>
        <v>0</v>
      </c>
      <c r="AM85" s="1" t="str">
        <f t="shared" si="90"/>
        <v/>
      </c>
      <c r="AN85" s="1">
        <f t="shared" si="107"/>
        <v>0</v>
      </c>
      <c r="AO85" s="1" t="str">
        <f t="shared" si="140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31"/>
        <v/>
      </c>
      <c r="AU85" s="1" t="str">
        <f t="shared" si="112"/>
        <v/>
      </c>
      <c r="AV85" s="1" t="str">
        <f t="shared" si="113"/>
        <v/>
      </c>
      <c r="AW85" s="1" t="str">
        <f t="shared" si="114"/>
        <v/>
      </c>
      <c r="AX85" s="1" t="str">
        <f t="shared" si="115"/>
        <v/>
      </c>
      <c r="AY85" s="1" t="str">
        <f t="shared" si="116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33"/>
        <v>B</v>
      </c>
      <c r="BH85" s="1" t="str">
        <f t="shared" si="117"/>
        <v/>
      </c>
      <c r="BI85" s="1">
        <f t="shared" si="134"/>
        <v>0</v>
      </c>
      <c r="BJ85" s="1" t="str">
        <f t="shared" si="118"/>
        <v/>
      </c>
      <c r="BK85" s="1">
        <f t="shared" si="135"/>
        <v>0</v>
      </c>
      <c r="BL85" s="1" t="str">
        <f t="shared" si="119"/>
        <v/>
      </c>
      <c r="BM85" s="1">
        <f t="shared" si="136"/>
        <v>0</v>
      </c>
      <c r="BN85" s="1" t="str">
        <f t="shared" si="137"/>
        <v>0</v>
      </c>
      <c r="BO85" s="1" t="str">
        <f t="shared" si="138"/>
        <v>0</v>
      </c>
      <c r="BP85" s="1" t="str">
        <f t="shared" si="139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LWLWLW</v>
      </c>
      <c r="BY85" s="1">
        <f>General!G83</f>
        <v>1</v>
      </c>
    </row>
    <row r="86" spans="1:77" ht="15.75" thickBot="1">
      <c r="A86" s="1">
        <v>77</v>
      </c>
      <c r="B86" s="9" t="str">
        <f t="shared" si="96"/>
        <v/>
      </c>
      <c r="C86" s="101" t="str">
        <f t="shared" si="86"/>
        <v/>
      </c>
      <c r="D86" s="96" t="str">
        <f t="shared" si="120"/>
        <v/>
      </c>
      <c r="E86" s="97" t="str">
        <f t="shared" si="121"/>
        <v/>
      </c>
      <c r="F86" s="8" t="str">
        <f t="shared" si="97"/>
        <v/>
      </c>
      <c r="H86" s="104" t="str">
        <f t="shared" si="87"/>
        <v/>
      </c>
      <c r="I86" s="96" t="str">
        <f t="shared" si="122"/>
        <v/>
      </c>
      <c r="J86" s="97" t="str">
        <f t="shared" si="123"/>
        <v/>
      </c>
      <c r="K86" s="8" t="str">
        <f t="shared" si="124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6" t="str">
        <f t="shared" si="125"/>
        <v/>
      </c>
      <c r="Q86" s="97" t="str">
        <f t="shared" si="126"/>
        <v/>
      </c>
      <c r="R86" s="4" t="str">
        <f t="shared" si="127"/>
        <v/>
      </c>
      <c r="S86" s="4" t="str">
        <f t="shared" si="98"/>
        <v/>
      </c>
      <c r="T86" s="130" t="str">
        <f t="shared" si="128"/>
        <v/>
      </c>
      <c r="U86" s="4" t="str">
        <f>IF(M86="","",IF(B86="NB",U85,IF(T86="",SUM($T$5:$T86)+S86,SUM($T$5:$T86))))</f>
        <v/>
      </c>
      <c r="V86" s="108" t="str">
        <f t="shared" si="85"/>
        <v/>
      </c>
      <c r="W86" s="82" t="e">
        <f t="shared" si="99"/>
        <v>#VALUE!</v>
      </c>
      <c r="X86" s="84" t="str">
        <f t="shared" si="100"/>
        <v/>
      </c>
      <c r="Y86" s="9" t="str">
        <f t="shared" si="91"/>
        <v>B</v>
      </c>
      <c r="Z86" s="4" t="str">
        <f t="shared" si="92"/>
        <v>B</v>
      </c>
      <c r="AA86" s="4" t="str">
        <f t="shared" si="93"/>
        <v>F3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29"/>
        <v>0</v>
      </c>
      <c r="AL86" s="1">
        <f t="shared" si="130"/>
        <v>0</v>
      </c>
      <c r="AM86" s="1" t="str">
        <f t="shared" si="90"/>
        <v/>
      </c>
      <c r="AN86" s="1">
        <f t="shared" si="107"/>
        <v>0</v>
      </c>
      <c r="AO86" s="1" t="str">
        <f t="shared" si="140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31"/>
        <v/>
      </c>
      <c r="AU86" s="1" t="str">
        <f t="shared" si="112"/>
        <v/>
      </c>
      <c r="AV86" s="1" t="str">
        <f t="shared" si="113"/>
        <v/>
      </c>
      <c r="AW86" s="1" t="str">
        <f t="shared" si="114"/>
        <v/>
      </c>
      <c r="AX86" s="1" t="str">
        <f t="shared" si="115"/>
        <v/>
      </c>
      <c r="AY86" s="1" t="str">
        <f t="shared" si="116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33"/>
        <v>B</v>
      </c>
      <c r="BH86" s="1" t="str">
        <f t="shared" si="117"/>
        <v/>
      </c>
      <c r="BI86" s="1">
        <f t="shared" si="134"/>
        <v>0</v>
      </c>
      <c r="BJ86" s="1" t="str">
        <f t="shared" si="118"/>
        <v/>
      </c>
      <c r="BK86" s="1">
        <f t="shared" si="135"/>
        <v>0</v>
      </c>
      <c r="BL86" s="1" t="str">
        <f t="shared" si="119"/>
        <v/>
      </c>
      <c r="BM86" s="1">
        <f t="shared" si="136"/>
        <v>0</v>
      </c>
      <c r="BN86" s="1" t="str">
        <f t="shared" si="137"/>
        <v>0</v>
      </c>
      <c r="BO86" s="1" t="str">
        <f t="shared" si="138"/>
        <v>0</v>
      </c>
      <c r="BP86" s="1" t="str">
        <f t="shared" si="139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LWLWWL</v>
      </c>
      <c r="BY86" s="1">
        <f>General!G84</f>
        <v>-1</v>
      </c>
    </row>
    <row r="87" spans="1:77" ht="15.75" thickBot="1">
      <c r="A87" s="1">
        <v>78</v>
      </c>
      <c r="B87" s="9" t="str">
        <f t="shared" si="96"/>
        <v/>
      </c>
      <c r="C87" s="101" t="str">
        <f t="shared" si="86"/>
        <v/>
      </c>
      <c r="D87" s="96" t="str">
        <f t="shared" si="120"/>
        <v/>
      </c>
      <c r="E87" s="97" t="str">
        <f t="shared" si="121"/>
        <v/>
      </c>
      <c r="F87" s="8" t="str">
        <f t="shared" si="97"/>
        <v/>
      </c>
      <c r="H87" s="104" t="str">
        <f t="shared" si="87"/>
        <v/>
      </c>
      <c r="I87" s="96" t="str">
        <f t="shared" si="122"/>
        <v/>
      </c>
      <c r="J87" s="97" t="str">
        <f t="shared" si="123"/>
        <v/>
      </c>
      <c r="K87" s="8" t="str">
        <f t="shared" si="124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6" t="str">
        <f t="shared" si="125"/>
        <v/>
      </c>
      <c r="Q87" s="97" t="str">
        <f t="shared" si="126"/>
        <v/>
      </c>
      <c r="R87" s="4" t="str">
        <f t="shared" si="127"/>
        <v/>
      </c>
      <c r="S87" s="4" t="str">
        <f t="shared" si="98"/>
        <v/>
      </c>
      <c r="T87" s="130" t="str">
        <f t="shared" si="128"/>
        <v/>
      </c>
      <c r="U87" s="4" t="str">
        <f>IF(M87="","",IF(B87="NB",U86,IF(T87="",SUM($T$5:$T87)+S87,SUM($T$5:$T87))))</f>
        <v/>
      </c>
      <c r="V87" s="108" t="str">
        <f t="shared" si="85"/>
        <v/>
      </c>
      <c r="W87" s="82" t="e">
        <f t="shared" si="99"/>
        <v>#VALUE!</v>
      </c>
      <c r="X87" s="84" t="str">
        <f t="shared" si="100"/>
        <v/>
      </c>
      <c r="Y87" s="9" t="str">
        <f t="shared" si="91"/>
        <v>B</v>
      </c>
      <c r="Z87" s="4" t="str">
        <f t="shared" si="92"/>
        <v>B</v>
      </c>
      <c r="AA87" s="4" t="str">
        <f t="shared" si="93"/>
        <v>F3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29"/>
        <v>0</v>
      </c>
      <c r="AL87" s="1">
        <f t="shared" si="130"/>
        <v>0</v>
      </c>
      <c r="AM87" s="1" t="str">
        <f t="shared" si="90"/>
        <v/>
      </c>
      <c r="AN87" s="1">
        <f t="shared" si="107"/>
        <v>0</v>
      </c>
      <c r="AO87" s="1" t="str">
        <f t="shared" si="140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31"/>
        <v/>
      </c>
      <c r="AU87" s="1" t="str">
        <f t="shared" si="112"/>
        <v/>
      </c>
      <c r="AV87" s="1" t="str">
        <f t="shared" si="113"/>
        <v/>
      </c>
      <c r="AW87" s="1" t="str">
        <f t="shared" si="114"/>
        <v/>
      </c>
      <c r="AX87" s="1" t="str">
        <f t="shared" si="115"/>
        <v/>
      </c>
      <c r="AY87" s="1" t="str">
        <f t="shared" si="116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33"/>
        <v>B</v>
      </c>
      <c r="BH87" s="1" t="str">
        <f t="shared" si="117"/>
        <v/>
      </c>
      <c r="BI87" s="1">
        <f t="shared" si="134"/>
        <v>0</v>
      </c>
      <c r="BJ87" s="1" t="str">
        <f t="shared" si="118"/>
        <v/>
      </c>
      <c r="BK87" s="1">
        <f t="shared" si="135"/>
        <v>0</v>
      </c>
      <c r="BL87" s="1" t="str">
        <f t="shared" si="119"/>
        <v/>
      </c>
      <c r="BM87" s="1">
        <f t="shared" si="136"/>
        <v>0</v>
      </c>
      <c r="BN87" s="1" t="str">
        <f t="shared" si="137"/>
        <v>0</v>
      </c>
      <c r="BO87" s="1" t="str">
        <f t="shared" si="138"/>
        <v>0</v>
      </c>
      <c r="BP87" s="1" t="str">
        <f t="shared" si="139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LWLWWW</v>
      </c>
      <c r="BY87" s="1">
        <f>General!G85</f>
        <v>6</v>
      </c>
    </row>
    <row r="88" spans="1:77" ht="15.75" thickBot="1">
      <c r="A88" s="1">
        <v>79</v>
      </c>
      <c r="B88" s="9" t="str">
        <f t="shared" si="96"/>
        <v/>
      </c>
      <c r="C88" s="101" t="str">
        <f t="shared" si="86"/>
        <v/>
      </c>
      <c r="D88" s="96" t="str">
        <f t="shared" si="120"/>
        <v/>
      </c>
      <c r="E88" s="97" t="str">
        <f t="shared" si="121"/>
        <v/>
      </c>
      <c r="F88" s="8" t="str">
        <f t="shared" si="97"/>
        <v/>
      </c>
      <c r="H88" s="104" t="str">
        <f t="shared" si="87"/>
        <v/>
      </c>
      <c r="I88" s="96" t="str">
        <f t="shared" si="122"/>
        <v/>
      </c>
      <c r="J88" s="97" t="str">
        <f t="shared" si="123"/>
        <v/>
      </c>
      <c r="K88" s="8" t="str">
        <f t="shared" si="124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6" t="str">
        <f t="shared" si="125"/>
        <v/>
      </c>
      <c r="Q88" s="97" t="str">
        <f t="shared" si="126"/>
        <v/>
      </c>
      <c r="R88" s="4" t="str">
        <f t="shared" si="127"/>
        <v/>
      </c>
      <c r="S88" s="4" t="str">
        <f t="shared" si="98"/>
        <v/>
      </c>
      <c r="T88" s="130" t="str">
        <f t="shared" si="128"/>
        <v/>
      </c>
      <c r="U88" s="4" t="str">
        <f>IF(M88="","",IF(B88="NB",U87,IF(T88="",SUM($T$5:$T88)+S88,SUM($T$5:$T88))))</f>
        <v/>
      </c>
      <c r="V88" s="108" t="str">
        <f t="shared" si="85"/>
        <v/>
      </c>
      <c r="W88" s="82" t="e">
        <f t="shared" si="99"/>
        <v>#VALUE!</v>
      </c>
      <c r="X88" s="84" t="str">
        <f t="shared" si="100"/>
        <v/>
      </c>
      <c r="Y88" s="9" t="str">
        <f t="shared" si="91"/>
        <v>B</v>
      </c>
      <c r="Z88" s="4" t="str">
        <f t="shared" si="92"/>
        <v>B</v>
      </c>
      <c r="AA88" s="4" t="str">
        <f t="shared" si="93"/>
        <v>F3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29"/>
        <v>0</v>
      </c>
      <c r="AL88" s="1">
        <f t="shared" si="130"/>
        <v>0</v>
      </c>
      <c r="AM88" s="1" t="str">
        <f t="shared" si="90"/>
        <v/>
      </c>
      <c r="AN88" s="1">
        <f t="shared" si="107"/>
        <v>0</v>
      </c>
      <c r="AO88" s="1" t="str">
        <f t="shared" si="140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31"/>
        <v/>
      </c>
      <c r="AU88" s="1" t="str">
        <f t="shared" si="112"/>
        <v/>
      </c>
      <c r="AV88" s="1" t="str">
        <f t="shared" si="113"/>
        <v/>
      </c>
      <c r="AW88" s="1" t="str">
        <f t="shared" si="114"/>
        <v/>
      </c>
      <c r="AX88" s="1" t="str">
        <f t="shared" si="115"/>
        <v/>
      </c>
      <c r="AY88" s="1" t="str">
        <f t="shared" si="116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33"/>
        <v>B</v>
      </c>
      <c r="BH88" s="1" t="str">
        <f t="shared" si="117"/>
        <v/>
      </c>
      <c r="BI88" s="1">
        <f t="shared" si="134"/>
        <v>0</v>
      </c>
      <c r="BJ88" s="1" t="str">
        <f t="shared" si="118"/>
        <v/>
      </c>
      <c r="BK88" s="1">
        <f t="shared" si="135"/>
        <v>0</v>
      </c>
      <c r="BL88" s="1" t="str">
        <f t="shared" si="119"/>
        <v/>
      </c>
      <c r="BM88" s="1">
        <f t="shared" si="136"/>
        <v>0</v>
      </c>
      <c r="BN88" s="1" t="str">
        <f t="shared" si="137"/>
        <v>0</v>
      </c>
      <c r="BO88" s="1" t="str">
        <f t="shared" si="138"/>
        <v>0</v>
      </c>
      <c r="BP88" s="1" t="str">
        <f t="shared" si="139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LWWLLL</v>
      </c>
      <c r="BY88" s="1">
        <f>General!G86</f>
        <v>-6</v>
      </c>
    </row>
    <row r="89" spans="1:77" ht="15.75" thickBot="1">
      <c r="A89" s="1">
        <v>80</v>
      </c>
      <c r="B89" s="85" t="str">
        <f t="shared" si="96"/>
        <v/>
      </c>
      <c r="C89" s="102" t="str">
        <f t="shared" si="86"/>
        <v/>
      </c>
      <c r="D89" s="98" t="str">
        <f t="shared" si="120"/>
        <v/>
      </c>
      <c r="E89" s="99" t="str">
        <f t="shared" si="121"/>
        <v/>
      </c>
      <c r="F89" s="10" t="str">
        <f t="shared" si="97"/>
        <v/>
      </c>
      <c r="H89" s="105" t="str">
        <f t="shared" si="87"/>
        <v/>
      </c>
      <c r="I89" s="98" t="str">
        <f t="shared" si="122"/>
        <v/>
      </c>
      <c r="J89" s="99" t="str">
        <f t="shared" si="123"/>
        <v/>
      </c>
      <c r="K89" s="10" t="str">
        <f t="shared" si="124"/>
        <v/>
      </c>
      <c r="L89" s="54"/>
      <c r="M89" s="18" t="str">
        <f>IF('Hedging Dashboard'!AH89="","",'Hedging Dashboard'!AH89)</f>
        <v/>
      </c>
      <c r="O89" s="85" t="str">
        <f t="shared" si="88"/>
        <v/>
      </c>
      <c r="P89" s="98" t="str">
        <f t="shared" si="125"/>
        <v/>
      </c>
      <c r="Q89" s="99" t="str">
        <f t="shared" si="126"/>
        <v/>
      </c>
      <c r="R89" s="5" t="str">
        <f t="shared" si="127"/>
        <v/>
      </c>
      <c r="S89" s="5" t="str">
        <f t="shared" si="98"/>
        <v/>
      </c>
      <c r="T89" s="131" t="str">
        <f t="shared" si="128"/>
        <v/>
      </c>
      <c r="U89" s="5" t="str">
        <f>IF(M89="","",IF(B89="NB",U88,IF(T89="",SUM($T$5:$T89)+S89,SUM($T$5:$T89))))</f>
        <v/>
      </c>
      <c r="V89" s="109" t="str">
        <f t="shared" si="85"/>
        <v/>
      </c>
      <c r="W89" s="82" t="e">
        <f t="shared" si="99"/>
        <v>#VALUE!</v>
      </c>
      <c r="X89" s="84" t="str">
        <f t="shared" si="100"/>
        <v/>
      </c>
      <c r="Y89" s="9" t="str">
        <f t="shared" si="91"/>
        <v>B</v>
      </c>
      <c r="Z89" s="4" t="str">
        <f t="shared" si="92"/>
        <v>B</v>
      </c>
      <c r="AA89" s="4" t="str">
        <f t="shared" si="93"/>
        <v>F3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29"/>
        <v>0</v>
      </c>
      <c r="AL89" s="1">
        <f t="shared" si="130"/>
        <v>0</v>
      </c>
      <c r="AM89" s="1" t="str">
        <f t="shared" si="90"/>
        <v/>
      </c>
      <c r="AN89" s="1">
        <f t="shared" si="107"/>
        <v>0</v>
      </c>
      <c r="AO89" s="1" t="str">
        <f t="shared" si="140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31"/>
        <v/>
      </c>
      <c r="AU89" s="1" t="str">
        <f t="shared" si="112"/>
        <v/>
      </c>
      <c r="AV89" s="1" t="str">
        <f t="shared" si="113"/>
        <v/>
      </c>
      <c r="AW89" s="1" t="str">
        <f t="shared" si="114"/>
        <v/>
      </c>
      <c r="AX89" s="1" t="str">
        <f t="shared" si="115"/>
        <v/>
      </c>
      <c r="AY89" s="1" t="str">
        <f t="shared" si="116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33"/>
        <v>B</v>
      </c>
      <c r="BH89" s="1" t="str">
        <f t="shared" si="117"/>
        <v/>
      </c>
      <c r="BI89" s="1">
        <f t="shared" si="134"/>
        <v>0</v>
      </c>
      <c r="BJ89" s="1" t="str">
        <f t="shared" si="118"/>
        <v/>
      </c>
      <c r="BK89" s="1">
        <f t="shared" si="135"/>
        <v>0</v>
      </c>
      <c r="BL89" s="1" t="str">
        <f t="shared" si="119"/>
        <v/>
      </c>
      <c r="BM89" s="1">
        <f t="shared" si="136"/>
        <v>0</v>
      </c>
      <c r="BN89" s="1" t="str">
        <f t="shared" si="137"/>
        <v>0</v>
      </c>
      <c r="BO89" s="1" t="str">
        <f t="shared" si="138"/>
        <v>0</v>
      </c>
      <c r="BP89" s="1" t="str">
        <f t="shared" si="139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LWWLLW</v>
      </c>
      <c r="BY89" s="1">
        <f>General!G87</f>
        <v>1</v>
      </c>
    </row>
    <row r="90" spans="1:77" ht="15.75" thickBot="1">
      <c r="A90" s="1">
        <v>81</v>
      </c>
      <c r="B90" s="12" t="str">
        <f t="shared" si="96"/>
        <v/>
      </c>
      <c r="C90" s="100" t="str">
        <f t="shared" si="86"/>
        <v/>
      </c>
      <c r="D90" s="13" t="str">
        <f t="shared" si="120"/>
        <v/>
      </c>
      <c r="E90" s="45" t="str">
        <f t="shared" si="121"/>
        <v/>
      </c>
      <c r="F90" s="14" t="str">
        <f t="shared" si="97"/>
        <v/>
      </c>
      <c r="H90" s="103" t="str">
        <f t="shared" si="87"/>
        <v/>
      </c>
      <c r="I90" s="13" t="str">
        <f t="shared" si="122"/>
        <v/>
      </c>
      <c r="J90" s="45" t="str">
        <f t="shared" si="123"/>
        <v/>
      </c>
      <c r="K90" s="14" t="str">
        <f t="shared" si="124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5"/>
        <v/>
      </c>
      <c r="Q90" s="45" t="str">
        <f t="shared" si="126"/>
        <v/>
      </c>
      <c r="R90" s="95" t="str">
        <f t="shared" si="127"/>
        <v/>
      </c>
      <c r="S90" s="95" t="str">
        <f t="shared" si="98"/>
        <v/>
      </c>
      <c r="T90" s="106" t="str">
        <f t="shared" si="128"/>
        <v/>
      </c>
      <c r="U90" s="95" t="str">
        <f>IF(M90="","",IF(B90="NB",U89,IF(T90="",SUM($T$5:$T90)+S90,SUM($T$5:$T90))))</f>
        <v/>
      </c>
      <c r="V90" s="107" t="str">
        <f t="shared" si="85"/>
        <v/>
      </c>
      <c r="W90" s="82" t="e">
        <f t="shared" si="99"/>
        <v>#VALUE!</v>
      </c>
      <c r="X90" s="84" t="str">
        <f t="shared" si="100"/>
        <v/>
      </c>
      <c r="Y90" s="9" t="str">
        <f t="shared" si="91"/>
        <v>B</v>
      </c>
      <c r="Z90" s="4" t="str">
        <f t="shared" si="92"/>
        <v>B</v>
      </c>
      <c r="AA90" s="4" t="str">
        <f t="shared" si="93"/>
        <v>F3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29"/>
        <v>0</v>
      </c>
      <c r="AL90" s="1">
        <f t="shared" si="130"/>
        <v>0</v>
      </c>
      <c r="AM90" s="1" t="str">
        <f t="shared" si="90"/>
        <v/>
      </c>
      <c r="AN90" s="1">
        <f t="shared" si="107"/>
        <v>0</v>
      </c>
      <c r="AO90" s="1" t="str">
        <f t="shared" si="140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31"/>
        <v/>
      </c>
      <c r="AU90" s="1" t="str">
        <f t="shared" si="112"/>
        <v/>
      </c>
      <c r="AV90" s="1" t="str">
        <f t="shared" si="113"/>
        <v/>
      </c>
      <c r="AW90" s="1" t="str">
        <f t="shared" si="114"/>
        <v/>
      </c>
      <c r="AX90" s="1" t="str">
        <f t="shared" si="115"/>
        <v/>
      </c>
      <c r="AY90" s="1" t="str">
        <f t="shared" si="116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33"/>
        <v>B</v>
      </c>
      <c r="BH90" s="1" t="str">
        <f t="shared" si="117"/>
        <v/>
      </c>
      <c r="BI90" s="1">
        <f t="shared" si="134"/>
        <v>0</v>
      </c>
      <c r="BJ90" s="1" t="str">
        <f t="shared" si="118"/>
        <v/>
      </c>
      <c r="BK90" s="1">
        <f t="shared" si="135"/>
        <v>0</v>
      </c>
      <c r="BL90" s="1" t="str">
        <f t="shared" si="119"/>
        <v/>
      </c>
      <c r="BM90" s="1">
        <f t="shared" si="136"/>
        <v>0</v>
      </c>
      <c r="BN90" s="1" t="str">
        <f t="shared" si="137"/>
        <v>0</v>
      </c>
      <c r="BO90" s="1" t="str">
        <f t="shared" si="138"/>
        <v>0</v>
      </c>
      <c r="BP90" s="1" t="str">
        <f t="shared" si="139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LWWLWL</v>
      </c>
      <c r="BY90" s="1">
        <f>General!G88</f>
        <v>-1</v>
      </c>
    </row>
    <row r="91" spans="1:77" ht="15.75" thickBot="1">
      <c r="A91" s="1">
        <v>82</v>
      </c>
      <c r="B91" s="9" t="str">
        <f t="shared" si="96"/>
        <v/>
      </c>
      <c r="C91" s="101" t="str">
        <f t="shared" si="86"/>
        <v/>
      </c>
      <c r="D91" s="96" t="str">
        <f t="shared" si="120"/>
        <v/>
      </c>
      <c r="E91" s="97" t="str">
        <f t="shared" si="121"/>
        <v/>
      </c>
      <c r="F91" s="8" t="str">
        <f t="shared" si="97"/>
        <v/>
      </c>
      <c r="H91" s="104" t="str">
        <f t="shared" si="87"/>
        <v/>
      </c>
      <c r="I91" s="96" t="str">
        <f t="shared" si="122"/>
        <v/>
      </c>
      <c r="J91" s="97" t="str">
        <f t="shared" si="123"/>
        <v/>
      </c>
      <c r="K91" s="8" t="str">
        <f t="shared" si="124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6" t="str">
        <f t="shared" si="125"/>
        <v/>
      </c>
      <c r="Q91" s="97" t="str">
        <f t="shared" si="126"/>
        <v/>
      </c>
      <c r="R91" s="4" t="str">
        <f t="shared" si="127"/>
        <v/>
      </c>
      <c r="S91" s="4" t="str">
        <f t="shared" si="98"/>
        <v/>
      </c>
      <c r="T91" s="130" t="str">
        <f t="shared" si="128"/>
        <v/>
      </c>
      <c r="U91" s="4" t="str">
        <f>IF(M91="","",IF(B91="NB",U90,IF(T91="",SUM($T$5:$T91)+S91,SUM($T$5:$T91))))</f>
        <v/>
      </c>
      <c r="V91" s="108" t="str">
        <f t="shared" si="85"/>
        <v/>
      </c>
      <c r="W91" s="82" t="e">
        <f t="shared" si="99"/>
        <v>#VALUE!</v>
      </c>
      <c r="X91" s="84" t="str">
        <f t="shared" si="100"/>
        <v/>
      </c>
      <c r="Y91" s="9" t="str">
        <f t="shared" si="91"/>
        <v>B</v>
      </c>
      <c r="Z91" s="4" t="str">
        <f t="shared" si="92"/>
        <v>B</v>
      </c>
      <c r="AA91" s="4" t="str">
        <f t="shared" si="93"/>
        <v>F3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29"/>
        <v>0</v>
      </c>
      <c r="AL91" s="1">
        <f t="shared" si="130"/>
        <v>0</v>
      </c>
      <c r="AM91" s="1" t="str">
        <f t="shared" si="90"/>
        <v/>
      </c>
      <c r="AN91" s="1">
        <f t="shared" si="107"/>
        <v>0</v>
      </c>
      <c r="AO91" s="1" t="str">
        <f t="shared" si="140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31"/>
        <v/>
      </c>
      <c r="AU91" s="1" t="str">
        <f t="shared" si="112"/>
        <v/>
      </c>
      <c r="AV91" s="1" t="str">
        <f t="shared" si="113"/>
        <v/>
      </c>
      <c r="AW91" s="1" t="str">
        <f t="shared" si="114"/>
        <v/>
      </c>
      <c r="AX91" s="1" t="str">
        <f t="shared" si="115"/>
        <v/>
      </c>
      <c r="AY91" s="1" t="str">
        <f t="shared" si="116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33"/>
        <v>B</v>
      </c>
      <c r="BH91" s="1" t="str">
        <f t="shared" si="117"/>
        <v/>
      </c>
      <c r="BI91" s="1">
        <f t="shared" si="134"/>
        <v>0</v>
      </c>
      <c r="BJ91" s="1" t="str">
        <f t="shared" si="118"/>
        <v/>
      </c>
      <c r="BK91" s="1">
        <f t="shared" si="135"/>
        <v>0</v>
      </c>
      <c r="BL91" s="1" t="str">
        <f t="shared" si="119"/>
        <v/>
      </c>
      <c r="BM91" s="1">
        <f t="shared" si="136"/>
        <v>0</v>
      </c>
      <c r="BN91" s="1" t="str">
        <f t="shared" si="137"/>
        <v>0</v>
      </c>
      <c r="BO91" s="1" t="str">
        <f t="shared" si="138"/>
        <v>0</v>
      </c>
      <c r="BP91" s="1" t="str">
        <f t="shared" si="139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LWWLWW</v>
      </c>
      <c r="BY91" s="1">
        <f>General!G89</f>
        <v>3</v>
      </c>
    </row>
    <row r="92" spans="1:77" ht="15.75" thickBot="1">
      <c r="A92" s="1">
        <v>83</v>
      </c>
      <c r="B92" s="9" t="str">
        <f t="shared" si="96"/>
        <v/>
      </c>
      <c r="C92" s="101" t="str">
        <f t="shared" si="86"/>
        <v/>
      </c>
      <c r="D92" s="96" t="str">
        <f t="shared" si="120"/>
        <v/>
      </c>
      <c r="E92" s="97" t="str">
        <f t="shared" si="121"/>
        <v/>
      </c>
      <c r="F92" s="8" t="str">
        <f t="shared" si="97"/>
        <v/>
      </c>
      <c r="H92" s="104" t="str">
        <f t="shared" si="87"/>
        <v/>
      </c>
      <c r="I92" s="96" t="str">
        <f t="shared" si="122"/>
        <v/>
      </c>
      <c r="J92" s="97" t="str">
        <f t="shared" si="123"/>
        <v/>
      </c>
      <c r="K92" s="8" t="str">
        <f t="shared" si="124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6" t="str">
        <f t="shared" si="125"/>
        <v/>
      </c>
      <c r="Q92" s="97" t="str">
        <f t="shared" si="126"/>
        <v/>
      </c>
      <c r="R92" s="4" t="str">
        <f t="shared" si="127"/>
        <v/>
      </c>
      <c r="S92" s="4" t="str">
        <f t="shared" si="98"/>
        <v/>
      </c>
      <c r="T92" s="130" t="str">
        <f t="shared" si="128"/>
        <v/>
      </c>
      <c r="U92" s="4" t="str">
        <f>IF(M92="","",IF(B92="NB",U91,IF(T92="",SUM($T$5:$T92)+S92,SUM($T$5:$T92))))</f>
        <v/>
      </c>
      <c r="V92" s="108" t="str">
        <f t="shared" si="85"/>
        <v/>
      </c>
      <c r="W92" s="82" t="e">
        <f t="shared" si="99"/>
        <v>#VALUE!</v>
      </c>
      <c r="X92" s="84" t="str">
        <f t="shared" si="100"/>
        <v/>
      </c>
      <c r="Y92" s="9" t="str">
        <f t="shared" si="91"/>
        <v>B</v>
      </c>
      <c r="Z92" s="4" t="str">
        <f t="shared" si="92"/>
        <v>B</v>
      </c>
      <c r="AA92" s="4" t="str">
        <f t="shared" si="93"/>
        <v>F3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29"/>
        <v>0</v>
      </c>
      <c r="AL92" s="1">
        <f t="shared" si="130"/>
        <v>0</v>
      </c>
      <c r="AM92" s="1" t="str">
        <f t="shared" si="90"/>
        <v/>
      </c>
      <c r="AN92" s="1">
        <f t="shared" si="107"/>
        <v>0</v>
      </c>
      <c r="AO92" s="1" t="str">
        <f t="shared" si="140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31"/>
        <v/>
      </c>
      <c r="AU92" s="1" t="str">
        <f t="shared" si="112"/>
        <v/>
      </c>
      <c r="AV92" s="1" t="str">
        <f t="shared" si="113"/>
        <v/>
      </c>
      <c r="AW92" s="1" t="str">
        <f t="shared" si="114"/>
        <v/>
      </c>
      <c r="AX92" s="1" t="str">
        <f t="shared" si="115"/>
        <v/>
      </c>
      <c r="AY92" s="1" t="str">
        <f t="shared" si="116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33"/>
        <v>B</v>
      </c>
      <c r="BH92" s="1" t="str">
        <f t="shared" si="117"/>
        <v/>
      </c>
      <c r="BI92" s="1">
        <f t="shared" si="134"/>
        <v>0</v>
      </c>
      <c r="BJ92" s="1" t="str">
        <f t="shared" si="118"/>
        <v/>
      </c>
      <c r="BK92" s="1">
        <f t="shared" si="135"/>
        <v>0</v>
      </c>
      <c r="BL92" s="1" t="str">
        <f t="shared" si="119"/>
        <v/>
      </c>
      <c r="BM92" s="1">
        <f t="shared" si="136"/>
        <v>0</v>
      </c>
      <c r="BN92" s="1" t="str">
        <f t="shared" si="137"/>
        <v>0</v>
      </c>
      <c r="BO92" s="1" t="str">
        <f t="shared" si="138"/>
        <v>0</v>
      </c>
      <c r="BP92" s="1" t="str">
        <f t="shared" si="139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LWWWLL</v>
      </c>
      <c r="BY92" s="1">
        <f>General!G90</f>
        <v>-3</v>
      </c>
    </row>
    <row r="93" spans="1:77" ht="15.75" thickBot="1">
      <c r="A93" s="1">
        <v>84</v>
      </c>
      <c r="B93" s="9" t="str">
        <f t="shared" si="96"/>
        <v/>
      </c>
      <c r="C93" s="101" t="str">
        <f t="shared" si="86"/>
        <v/>
      </c>
      <c r="D93" s="96" t="str">
        <f t="shared" si="120"/>
        <v/>
      </c>
      <c r="E93" s="97" t="str">
        <f t="shared" si="121"/>
        <v/>
      </c>
      <c r="F93" s="8" t="str">
        <f t="shared" si="97"/>
        <v/>
      </c>
      <c r="H93" s="104" t="str">
        <f t="shared" si="87"/>
        <v/>
      </c>
      <c r="I93" s="96" t="str">
        <f t="shared" si="122"/>
        <v/>
      </c>
      <c r="J93" s="97" t="str">
        <f t="shared" si="123"/>
        <v/>
      </c>
      <c r="K93" s="8" t="str">
        <f t="shared" si="124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6" t="str">
        <f t="shared" si="125"/>
        <v/>
      </c>
      <c r="Q93" s="97" t="str">
        <f t="shared" si="126"/>
        <v/>
      </c>
      <c r="R93" s="4" t="str">
        <f t="shared" si="127"/>
        <v/>
      </c>
      <c r="S93" s="4" t="str">
        <f t="shared" si="98"/>
        <v/>
      </c>
      <c r="T93" s="130" t="str">
        <f t="shared" si="128"/>
        <v/>
      </c>
      <c r="U93" s="4" t="str">
        <f>IF(M93="","",IF(B93="NB",U92,IF(T93="",SUM($T$5:$T93)+S93,SUM($T$5:$T93))))</f>
        <v/>
      </c>
      <c r="V93" s="108" t="str">
        <f t="shared" si="85"/>
        <v/>
      </c>
      <c r="W93" s="82" t="e">
        <f t="shared" si="99"/>
        <v>#VALUE!</v>
      </c>
      <c r="X93" s="84" t="str">
        <f t="shared" si="100"/>
        <v/>
      </c>
      <c r="Y93" s="9" t="str">
        <f t="shared" si="91"/>
        <v>B</v>
      </c>
      <c r="Z93" s="4" t="str">
        <f t="shared" si="92"/>
        <v>B</v>
      </c>
      <c r="AA93" s="4" t="str">
        <f t="shared" si="93"/>
        <v>F3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29"/>
        <v>0</v>
      </c>
      <c r="AL93" s="1">
        <f t="shared" si="130"/>
        <v>0</v>
      </c>
      <c r="AM93" s="1" t="str">
        <f t="shared" si="90"/>
        <v/>
      </c>
      <c r="AN93" s="1">
        <f t="shared" si="107"/>
        <v>0</v>
      </c>
      <c r="AO93" s="1" t="str">
        <f t="shared" si="140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31"/>
        <v/>
      </c>
      <c r="AU93" s="1" t="str">
        <f t="shared" si="112"/>
        <v/>
      </c>
      <c r="AV93" s="1" t="str">
        <f t="shared" si="113"/>
        <v/>
      </c>
      <c r="AW93" s="1" t="str">
        <f t="shared" si="114"/>
        <v/>
      </c>
      <c r="AX93" s="1" t="str">
        <f t="shared" si="115"/>
        <v/>
      </c>
      <c r="AY93" s="1" t="str">
        <f t="shared" si="116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33"/>
        <v>B</v>
      </c>
      <c r="BH93" s="1" t="str">
        <f t="shared" si="117"/>
        <v/>
      </c>
      <c r="BI93" s="1">
        <f t="shared" si="134"/>
        <v>0</v>
      </c>
      <c r="BJ93" s="1" t="str">
        <f t="shared" si="118"/>
        <v/>
      </c>
      <c r="BK93" s="1">
        <f t="shared" si="135"/>
        <v>0</v>
      </c>
      <c r="BL93" s="1" t="str">
        <f t="shared" si="119"/>
        <v/>
      </c>
      <c r="BM93" s="1">
        <f t="shared" si="136"/>
        <v>0</v>
      </c>
      <c r="BN93" s="1" t="str">
        <f t="shared" si="137"/>
        <v>0</v>
      </c>
      <c r="BO93" s="1" t="str">
        <f t="shared" si="138"/>
        <v>0</v>
      </c>
      <c r="BP93" s="1" t="str">
        <f t="shared" si="139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LWWWLW</v>
      </c>
      <c r="BY93" s="1">
        <f>General!G91</f>
        <v>1</v>
      </c>
    </row>
    <row r="94" spans="1:77" ht="15.75" thickBot="1">
      <c r="A94" s="1">
        <v>85</v>
      </c>
      <c r="B94" s="85" t="str">
        <f t="shared" si="96"/>
        <v/>
      </c>
      <c r="C94" s="102" t="str">
        <f t="shared" si="86"/>
        <v/>
      </c>
      <c r="D94" s="98" t="str">
        <f t="shared" si="120"/>
        <v/>
      </c>
      <c r="E94" s="99" t="str">
        <f t="shared" si="121"/>
        <v/>
      </c>
      <c r="F94" s="10" t="str">
        <f t="shared" si="97"/>
        <v/>
      </c>
      <c r="H94" s="105" t="str">
        <f t="shared" si="87"/>
        <v/>
      </c>
      <c r="I94" s="98" t="str">
        <f t="shared" si="122"/>
        <v/>
      </c>
      <c r="J94" s="99" t="str">
        <f t="shared" si="123"/>
        <v/>
      </c>
      <c r="K94" s="10" t="str">
        <f t="shared" si="124"/>
        <v/>
      </c>
      <c r="L94" s="54"/>
      <c r="M94" s="18" t="str">
        <f>IF('Hedging Dashboard'!AH94="","",'Hedging Dashboard'!AH94)</f>
        <v/>
      </c>
      <c r="O94" s="85" t="str">
        <f t="shared" si="88"/>
        <v/>
      </c>
      <c r="P94" s="98" t="str">
        <f t="shared" si="125"/>
        <v/>
      </c>
      <c r="Q94" s="99" t="str">
        <f t="shared" si="126"/>
        <v/>
      </c>
      <c r="R94" s="5" t="str">
        <f t="shared" si="127"/>
        <v/>
      </c>
      <c r="S94" s="5" t="str">
        <f t="shared" si="98"/>
        <v/>
      </c>
      <c r="T94" s="131" t="str">
        <f t="shared" si="128"/>
        <v/>
      </c>
      <c r="U94" s="5" t="str">
        <f>IF(M94="","",IF(B94="NB",U93,IF(T94="",SUM($T$5:$T94)+S94,SUM($T$5:$T94))))</f>
        <v/>
      </c>
      <c r="V94" s="109" t="str">
        <f t="shared" si="85"/>
        <v/>
      </c>
      <c r="W94" s="82" t="e">
        <f t="shared" si="99"/>
        <v>#VALUE!</v>
      </c>
      <c r="X94" s="84" t="str">
        <f t="shared" si="100"/>
        <v/>
      </c>
      <c r="Y94" s="9" t="str">
        <f t="shared" si="91"/>
        <v>B</v>
      </c>
      <c r="Z94" s="4" t="str">
        <f t="shared" si="92"/>
        <v>B</v>
      </c>
      <c r="AA94" s="4" t="str">
        <f t="shared" si="93"/>
        <v>F3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29"/>
        <v>0</v>
      </c>
      <c r="AL94" s="1">
        <f t="shared" si="130"/>
        <v>0</v>
      </c>
      <c r="AM94" s="1" t="str">
        <f t="shared" si="90"/>
        <v/>
      </c>
      <c r="AN94" s="1">
        <f t="shared" si="107"/>
        <v>0</v>
      </c>
      <c r="AO94" s="1" t="str">
        <f t="shared" si="140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31"/>
        <v/>
      </c>
      <c r="AU94" s="1" t="str">
        <f t="shared" si="112"/>
        <v/>
      </c>
      <c r="AV94" s="1" t="str">
        <f t="shared" si="113"/>
        <v/>
      </c>
      <c r="AW94" s="1" t="str">
        <f t="shared" si="114"/>
        <v/>
      </c>
      <c r="AX94" s="1" t="str">
        <f t="shared" si="115"/>
        <v/>
      </c>
      <c r="AY94" s="1" t="str">
        <f t="shared" si="116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33"/>
        <v>B</v>
      </c>
      <c r="BH94" s="1" t="str">
        <f t="shared" si="117"/>
        <v/>
      </c>
      <c r="BI94" s="1">
        <f t="shared" si="134"/>
        <v>0</v>
      </c>
      <c r="BJ94" s="1" t="str">
        <f t="shared" si="118"/>
        <v/>
      </c>
      <c r="BK94" s="1">
        <f t="shared" si="135"/>
        <v>0</v>
      </c>
      <c r="BL94" s="1" t="str">
        <f t="shared" si="119"/>
        <v/>
      </c>
      <c r="BM94" s="1">
        <f t="shared" si="136"/>
        <v>0</v>
      </c>
      <c r="BN94" s="1" t="str">
        <f t="shared" si="137"/>
        <v>0</v>
      </c>
      <c r="BO94" s="1" t="str">
        <f t="shared" si="138"/>
        <v>0</v>
      </c>
      <c r="BP94" s="1" t="str">
        <f t="shared" si="139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LWWWWL</v>
      </c>
      <c r="BY94" s="1">
        <f>General!G92</f>
        <v>-1</v>
      </c>
    </row>
    <row r="95" spans="1:77" ht="15.75" thickBot="1">
      <c r="A95" s="1">
        <v>86</v>
      </c>
      <c r="B95" s="12" t="str">
        <f t="shared" si="96"/>
        <v/>
      </c>
      <c r="C95" s="100" t="str">
        <f t="shared" si="86"/>
        <v/>
      </c>
      <c r="D95" s="13" t="str">
        <f t="shared" si="120"/>
        <v/>
      </c>
      <c r="E95" s="45" t="str">
        <f t="shared" si="121"/>
        <v/>
      </c>
      <c r="F95" s="14" t="str">
        <f t="shared" si="97"/>
        <v/>
      </c>
      <c r="H95" s="103" t="str">
        <f t="shared" si="87"/>
        <v/>
      </c>
      <c r="I95" s="13" t="str">
        <f t="shared" si="122"/>
        <v/>
      </c>
      <c r="J95" s="45" t="str">
        <f t="shared" si="123"/>
        <v/>
      </c>
      <c r="K95" s="14" t="str">
        <f t="shared" si="124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5"/>
        <v/>
      </c>
      <c r="Q95" s="45" t="str">
        <f t="shared" si="126"/>
        <v/>
      </c>
      <c r="R95" s="95" t="str">
        <f t="shared" si="127"/>
        <v/>
      </c>
      <c r="S95" s="95" t="str">
        <f t="shared" si="98"/>
        <v/>
      </c>
      <c r="T95" s="106" t="str">
        <f t="shared" si="128"/>
        <v/>
      </c>
      <c r="U95" s="95" t="str">
        <f>IF(M95="","",IF(B95="NB",U94,IF(T95="",SUM($T$5:$T95)+S95,SUM($T$5:$T95))))</f>
        <v/>
      </c>
      <c r="V95" s="107" t="str">
        <f t="shared" si="85"/>
        <v/>
      </c>
      <c r="W95" s="82" t="e">
        <f t="shared" si="99"/>
        <v>#VALUE!</v>
      </c>
      <c r="X95" s="84" t="str">
        <f t="shared" si="100"/>
        <v/>
      </c>
      <c r="Y95" s="9" t="str">
        <f t="shared" si="91"/>
        <v>B</v>
      </c>
      <c r="Z95" s="4" t="str">
        <f t="shared" si="92"/>
        <v>B</v>
      </c>
      <c r="AA95" s="4" t="str">
        <f t="shared" si="93"/>
        <v>F3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29"/>
        <v>0</v>
      </c>
      <c r="AL95" s="1">
        <f t="shared" si="130"/>
        <v>0</v>
      </c>
      <c r="AM95" s="1" t="str">
        <f t="shared" si="90"/>
        <v/>
      </c>
      <c r="AN95" s="1">
        <f t="shared" si="107"/>
        <v>0</v>
      </c>
      <c r="AO95" s="1" t="str">
        <f t="shared" si="140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31"/>
        <v/>
      </c>
      <c r="AU95" s="1" t="str">
        <f t="shared" si="112"/>
        <v/>
      </c>
      <c r="AV95" s="1" t="str">
        <f t="shared" si="113"/>
        <v/>
      </c>
      <c r="AW95" s="1" t="str">
        <f t="shared" si="114"/>
        <v/>
      </c>
      <c r="AX95" s="1" t="str">
        <f t="shared" si="115"/>
        <v/>
      </c>
      <c r="AY95" s="1" t="str">
        <f t="shared" si="116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33"/>
        <v>B</v>
      </c>
      <c r="BH95" s="1" t="str">
        <f t="shared" si="117"/>
        <v/>
      </c>
      <c r="BI95" s="1">
        <f t="shared" si="134"/>
        <v>0</v>
      </c>
      <c r="BJ95" s="1" t="str">
        <f t="shared" si="118"/>
        <v/>
      </c>
      <c r="BK95" s="1">
        <f t="shared" si="135"/>
        <v>0</v>
      </c>
      <c r="BL95" s="1" t="str">
        <f t="shared" si="119"/>
        <v/>
      </c>
      <c r="BM95" s="1">
        <f t="shared" si="136"/>
        <v>0</v>
      </c>
      <c r="BN95" s="1" t="str">
        <f t="shared" si="137"/>
        <v>0</v>
      </c>
      <c r="BO95" s="1" t="str">
        <f t="shared" si="138"/>
        <v>0</v>
      </c>
      <c r="BP95" s="1" t="str">
        <f t="shared" si="139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LWWWWW</v>
      </c>
      <c r="BY95" s="1">
        <f>General!G93</f>
        <v>6</v>
      </c>
    </row>
    <row r="96" spans="1:77" ht="15.75" thickBot="1">
      <c r="A96" s="1">
        <v>87</v>
      </c>
      <c r="B96" s="9" t="str">
        <f t="shared" si="96"/>
        <v/>
      </c>
      <c r="C96" s="101" t="str">
        <f t="shared" si="86"/>
        <v/>
      </c>
      <c r="D96" s="96" t="str">
        <f t="shared" si="120"/>
        <v/>
      </c>
      <c r="E96" s="97" t="str">
        <f t="shared" si="121"/>
        <v/>
      </c>
      <c r="F96" s="8" t="str">
        <f t="shared" si="97"/>
        <v/>
      </c>
      <c r="H96" s="104" t="str">
        <f t="shared" si="87"/>
        <v/>
      </c>
      <c r="I96" s="96" t="str">
        <f t="shared" si="122"/>
        <v/>
      </c>
      <c r="J96" s="97" t="str">
        <f t="shared" si="123"/>
        <v/>
      </c>
      <c r="K96" s="8" t="str">
        <f t="shared" si="124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6" t="str">
        <f t="shared" si="125"/>
        <v/>
      </c>
      <c r="Q96" s="97" t="str">
        <f t="shared" si="126"/>
        <v/>
      </c>
      <c r="R96" s="4" t="str">
        <f t="shared" si="127"/>
        <v/>
      </c>
      <c r="S96" s="4" t="str">
        <f t="shared" si="98"/>
        <v/>
      </c>
      <c r="T96" s="130" t="str">
        <f t="shared" si="128"/>
        <v/>
      </c>
      <c r="U96" s="4" t="str">
        <f>IF(M96="","",IF(B96="NB",U95,IF(T96="",SUM($T$5:$T96)+S96,SUM($T$5:$T96))))</f>
        <v/>
      </c>
      <c r="V96" s="108" t="str">
        <f t="shared" si="85"/>
        <v/>
      </c>
      <c r="W96" s="82" t="e">
        <f t="shared" si="99"/>
        <v>#VALUE!</v>
      </c>
      <c r="X96" s="84" t="str">
        <f t="shared" si="100"/>
        <v/>
      </c>
      <c r="Y96" s="9" t="str">
        <f t="shared" si="91"/>
        <v>B</v>
      </c>
      <c r="Z96" s="4" t="str">
        <f t="shared" si="92"/>
        <v>B</v>
      </c>
      <c r="AA96" s="4" t="str">
        <f t="shared" si="93"/>
        <v>F3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29"/>
        <v>0</v>
      </c>
      <c r="AL96" s="1">
        <f t="shared" si="130"/>
        <v>0</v>
      </c>
      <c r="AM96" s="1" t="str">
        <f t="shared" si="90"/>
        <v/>
      </c>
      <c r="AN96" s="1">
        <f t="shared" si="107"/>
        <v>0</v>
      </c>
      <c r="AO96" s="1" t="str">
        <f t="shared" si="140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31"/>
        <v/>
      </c>
      <c r="AU96" s="1" t="str">
        <f t="shared" si="112"/>
        <v/>
      </c>
      <c r="AV96" s="1" t="str">
        <f t="shared" si="113"/>
        <v/>
      </c>
      <c r="AW96" s="1" t="str">
        <f t="shared" si="114"/>
        <v/>
      </c>
      <c r="AX96" s="1" t="str">
        <f t="shared" si="115"/>
        <v/>
      </c>
      <c r="AY96" s="1" t="str">
        <f t="shared" si="116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33"/>
        <v>B</v>
      </c>
      <c r="BH96" s="1" t="str">
        <f t="shared" si="117"/>
        <v/>
      </c>
      <c r="BI96" s="1">
        <f t="shared" si="134"/>
        <v>0</v>
      </c>
      <c r="BJ96" s="1" t="str">
        <f t="shared" si="118"/>
        <v/>
      </c>
      <c r="BK96" s="1">
        <f t="shared" si="135"/>
        <v>0</v>
      </c>
      <c r="BL96" s="1" t="str">
        <f t="shared" si="119"/>
        <v/>
      </c>
      <c r="BM96" s="1">
        <f t="shared" si="136"/>
        <v>0</v>
      </c>
      <c r="BN96" s="1" t="str">
        <f t="shared" si="137"/>
        <v>0</v>
      </c>
      <c r="BO96" s="1" t="str">
        <f t="shared" si="138"/>
        <v>0</v>
      </c>
      <c r="BP96" s="1" t="str">
        <f t="shared" si="139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WLLLLL</v>
      </c>
      <c r="BY96" s="1">
        <f>General!G94</f>
        <v>-6</v>
      </c>
    </row>
    <row r="97" spans="1:77" ht="15.75" thickBot="1">
      <c r="A97" s="1">
        <v>88</v>
      </c>
      <c r="B97" s="9" t="str">
        <f t="shared" si="96"/>
        <v/>
      </c>
      <c r="C97" s="101" t="str">
        <f t="shared" si="86"/>
        <v/>
      </c>
      <c r="D97" s="96" t="str">
        <f t="shared" si="120"/>
        <v/>
      </c>
      <c r="E97" s="97" t="str">
        <f t="shared" si="121"/>
        <v/>
      </c>
      <c r="F97" s="8" t="str">
        <f t="shared" si="97"/>
        <v/>
      </c>
      <c r="H97" s="104" t="str">
        <f t="shared" si="87"/>
        <v/>
      </c>
      <c r="I97" s="96" t="str">
        <f t="shared" si="122"/>
        <v/>
      </c>
      <c r="J97" s="97" t="str">
        <f t="shared" si="123"/>
        <v/>
      </c>
      <c r="K97" s="8" t="str">
        <f t="shared" si="124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6" t="str">
        <f t="shared" si="125"/>
        <v/>
      </c>
      <c r="Q97" s="97" t="str">
        <f t="shared" si="126"/>
        <v/>
      </c>
      <c r="R97" s="4" t="str">
        <f t="shared" si="127"/>
        <v/>
      </c>
      <c r="S97" s="4" t="str">
        <f t="shared" si="98"/>
        <v/>
      </c>
      <c r="T97" s="130" t="str">
        <f t="shared" si="128"/>
        <v/>
      </c>
      <c r="U97" s="4" t="str">
        <f>IF(M97="","",IF(B97="NB",U96,IF(T97="",SUM($T$5:$T97)+S97,SUM($T$5:$T97))))</f>
        <v/>
      </c>
      <c r="V97" s="108" t="str">
        <f t="shared" si="85"/>
        <v/>
      </c>
      <c r="W97" s="82" t="e">
        <f t="shared" si="99"/>
        <v>#VALUE!</v>
      </c>
      <c r="X97" s="84" t="str">
        <f t="shared" si="100"/>
        <v/>
      </c>
      <c r="Y97" s="9" t="str">
        <f t="shared" si="91"/>
        <v>B</v>
      </c>
      <c r="Z97" s="4" t="str">
        <f t="shared" si="92"/>
        <v>B</v>
      </c>
      <c r="AA97" s="4" t="str">
        <f t="shared" si="93"/>
        <v>F3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29"/>
        <v>0</v>
      </c>
      <c r="AL97" s="1">
        <f t="shared" si="130"/>
        <v>0</v>
      </c>
      <c r="AM97" s="1" t="str">
        <f t="shared" si="90"/>
        <v/>
      </c>
      <c r="AN97" s="1">
        <f t="shared" si="107"/>
        <v>0</v>
      </c>
      <c r="AO97" s="1" t="str">
        <f t="shared" si="140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31"/>
        <v/>
      </c>
      <c r="AU97" s="1" t="str">
        <f t="shared" si="112"/>
        <v/>
      </c>
      <c r="AV97" s="1" t="str">
        <f t="shared" si="113"/>
        <v/>
      </c>
      <c r="AW97" s="1" t="str">
        <f t="shared" si="114"/>
        <v/>
      </c>
      <c r="AX97" s="1" t="str">
        <f t="shared" si="115"/>
        <v/>
      </c>
      <c r="AY97" s="1" t="str">
        <f t="shared" si="116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33"/>
        <v>B</v>
      </c>
      <c r="BH97" s="1" t="str">
        <f t="shared" si="117"/>
        <v/>
      </c>
      <c r="BI97" s="1">
        <f t="shared" si="134"/>
        <v>0</v>
      </c>
      <c r="BJ97" s="1" t="str">
        <f t="shared" si="118"/>
        <v/>
      </c>
      <c r="BK97" s="1">
        <f t="shared" si="135"/>
        <v>0</v>
      </c>
      <c r="BL97" s="1" t="str">
        <f t="shared" si="119"/>
        <v/>
      </c>
      <c r="BM97" s="1">
        <f t="shared" si="136"/>
        <v>0</v>
      </c>
      <c r="BN97" s="1" t="str">
        <f t="shared" si="137"/>
        <v>0</v>
      </c>
      <c r="BO97" s="1" t="str">
        <f t="shared" si="138"/>
        <v>0</v>
      </c>
      <c r="BP97" s="1" t="str">
        <f t="shared" si="139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WLLLLW</v>
      </c>
      <c r="BY97" s="1">
        <f>General!G95</f>
        <v>1</v>
      </c>
    </row>
    <row r="98" spans="1:77" ht="15.75" thickBot="1">
      <c r="A98" s="1">
        <v>89</v>
      </c>
      <c r="B98" s="9" t="str">
        <f t="shared" si="96"/>
        <v/>
      </c>
      <c r="C98" s="101" t="str">
        <f t="shared" si="86"/>
        <v/>
      </c>
      <c r="D98" s="96" t="str">
        <f t="shared" si="120"/>
        <v/>
      </c>
      <c r="E98" s="97" t="str">
        <f t="shared" si="121"/>
        <v/>
      </c>
      <c r="F98" s="8" t="str">
        <f t="shared" si="97"/>
        <v/>
      </c>
      <c r="H98" s="104" t="str">
        <f t="shared" si="87"/>
        <v/>
      </c>
      <c r="I98" s="96" t="str">
        <f t="shared" si="122"/>
        <v/>
      </c>
      <c r="J98" s="97" t="str">
        <f t="shared" si="123"/>
        <v/>
      </c>
      <c r="K98" s="8" t="str">
        <f t="shared" si="124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6" t="str">
        <f t="shared" si="125"/>
        <v/>
      </c>
      <c r="Q98" s="97" t="str">
        <f t="shared" si="126"/>
        <v/>
      </c>
      <c r="R98" s="4" t="str">
        <f t="shared" si="127"/>
        <v/>
      </c>
      <c r="S98" s="4" t="str">
        <f t="shared" si="98"/>
        <v/>
      </c>
      <c r="T98" s="130" t="str">
        <f t="shared" si="128"/>
        <v/>
      </c>
      <c r="U98" s="4" t="str">
        <f>IF(M98="","",IF(B98="NB",U97,IF(T98="",SUM($T$5:$T98)+S98,SUM($T$5:$T98))))</f>
        <v/>
      </c>
      <c r="V98" s="108" t="str">
        <f t="shared" si="85"/>
        <v/>
      </c>
      <c r="W98" s="82" t="e">
        <f t="shared" si="99"/>
        <v>#VALUE!</v>
      </c>
      <c r="X98" s="84" t="str">
        <f t="shared" si="100"/>
        <v/>
      </c>
      <c r="Y98" s="9" t="str">
        <f t="shared" si="91"/>
        <v>B</v>
      </c>
      <c r="Z98" s="4" t="str">
        <f t="shared" si="92"/>
        <v>B</v>
      </c>
      <c r="AA98" s="4" t="str">
        <f t="shared" si="93"/>
        <v>F3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29"/>
        <v>0</v>
      </c>
      <c r="AL98" s="1">
        <f t="shared" si="130"/>
        <v>0</v>
      </c>
      <c r="AM98" s="1" t="str">
        <f t="shared" si="90"/>
        <v/>
      </c>
      <c r="AN98" s="1">
        <f t="shared" si="107"/>
        <v>0</v>
      </c>
      <c r="AO98" s="1" t="str">
        <f t="shared" si="140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31"/>
        <v/>
      </c>
      <c r="AU98" s="1" t="str">
        <f t="shared" si="112"/>
        <v/>
      </c>
      <c r="AV98" s="1" t="str">
        <f t="shared" si="113"/>
        <v/>
      </c>
      <c r="AW98" s="1" t="str">
        <f t="shared" si="114"/>
        <v/>
      </c>
      <c r="AX98" s="1" t="str">
        <f t="shared" si="115"/>
        <v/>
      </c>
      <c r="AY98" s="1" t="str">
        <f t="shared" si="116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33"/>
        <v>B</v>
      </c>
      <c r="BH98" s="1" t="str">
        <f t="shared" si="117"/>
        <v/>
      </c>
      <c r="BI98" s="1">
        <f t="shared" si="134"/>
        <v>0</v>
      </c>
      <c r="BJ98" s="1" t="str">
        <f t="shared" si="118"/>
        <v/>
      </c>
      <c r="BK98" s="1">
        <f t="shared" si="135"/>
        <v>0</v>
      </c>
      <c r="BL98" s="1" t="str">
        <f t="shared" si="119"/>
        <v/>
      </c>
      <c r="BM98" s="1">
        <f t="shared" si="136"/>
        <v>0</v>
      </c>
      <c r="BN98" s="1" t="str">
        <f t="shared" si="137"/>
        <v>0</v>
      </c>
      <c r="BO98" s="1" t="str">
        <f t="shared" si="138"/>
        <v>0</v>
      </c>
      <c r="BP98" s="1" t="str">
        <f t="shared" si="139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WLLLWL</v>
      </c>
      <c r="BY98" s="1">
        <f>General!G96</f>
        <v>-1</v>
      </c>
    </row>
    <row r="99" spans="1:77" ht="15.75" thickBot="1">
      <c r="A99" s="1">
        <v>90</v>
      </c>
      <c r="B99" s="85" t="str">
        <f t="shared" si="96"/>
        <v/>
      </c>
      <c r="C99" s="102" t="str">
        <f t="shared" si="86"/>
        <v/>
      </c>
      <c r="D99" s="98" t="str">
        <f t="shared" si="120"/>
        <v/>
      </c>
      <c r="E99" s="99" t="str">
        <f t="shared" si="121"/>
        <v/>
      </c>
      <c r="F99" s="10" t="str">
        <f t="shared" si="97"/>
        <v/>
      </c>
      <c r="H99" s="105" t="str">
        <f t="shared" si="87"/>
        <v/>
      </c>
      <c r="I99" s="98" t="str">
        <f t="shared" si="122"/>
        <v/>
      </c>
      <c r="J99" s="99" t="str">
        <f t="shared" si="123"/>
        <v/>
      </c>
      <c r="K99" s="10" t="str">
        <f t="shared" si="124"/>
        <v/>
      </c>
      <c r="L99" s="54"/>
      <c r="M99" s="18" t="str">
        <f>IF('Hedging Dashboard'!AH99="","",'Hedging Dashboard'!AH99)</f>
        <v/>
      </c>
      <c r="O99" s="85" t="str">
        <f t="shared" si="88"/>
        <v/>
      </c>
      <c r="P99" s="98" t="str">
        <f t="shared" si="125"/>
        <v/>
      </c>
      <c r="Q99" s="99" t="str">
        <f t="shared" si="126"/>
        <v/>
      </c>
      <c r="R99" s="5" t="str">
        <f t="shared" si="127"/>
        <v/>
      </c>
      <c r="S99" s="5" t="str">
        <f t="shared" si="98"/>
        <v/>
      </c>
      <c r="T99" s="131" t="str">
        <f t="shared" si="128"/>
        <v/>
      </c>
      <c r="U99" s="5" t="str">
        <f>IF(M99="","",IF(B99="NB",U98,IF(T99="",SUM($T$5:$T99)+S99,SUM($T$5:$T99))))</f>
        <v/>
      </c>
      <c r="V99" s="109" t="str">
        <f t="shared" si="85"/>
        <v/>
      </c>
      <c r="W99" s="82" t="e">
        <f t="shared" si="99"/>
        <v>#VALUE!</v>
      </c>
      <c r="X99" s="84" t="str">
        <f t="shared" si="100"/>
        <v/>
      </c>
      <c r="Y99" s="9" t="str">
        <f t="shared" si="91"/>
        <v>B</v>
      </c>
      <c r="Z99" s="4" t="str">
        <f t="shared" si="92"/>
        <v>B</v>
      </c>
      <c r="AA99" s="4" t="str">
        <f t="shared" si="93"/>
        <v>F3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29"/>
        <v>0</v>
      </c>
      <c r="AL99" s="1">
        <f t="shared" si="130"/>
        <v>0</v>
      </c>
      <c r="AM99" s="1" t="str">
        <f t="shared" si="90"/>
        <v/>
      </c>
      <c r="AN99" s="1">
        <f t="shared" si="107"/>
        <v>0</v>
      </c>
      <c r="AO99" s="1" t="str">
        <f t="shared" si="140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31"/>
        <v/>
      </c>
      <c r="AU99" s="1" t="str">
        <f t="shared" si="112"/>
        <v/>
      </c>
      <c r="AV99" s="1" t="str">
        <f t="shared" si="113"/>
        <v/>
      </c>
      <c r="AW99" s="1" t="str">
        <f t="shared" si="114"/>
        <v/>
      </c>
      <c r="AX99" s="1" t="str">
        <f t="shared" si="115"/>
        <v/>
      </c>
      <c r="AY99" s="1" t="str">
        <f t="shared" si="116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33"/>
        <v>B</v>
      </c>
      <c r="BH99" s="1" t="str">
        <f t="shared" si="117"/>
        <v/>
      </c>
      <c r="BI99" s="1">
        <f t="shared" si="134"/>
        <v>0</v>
      </c>
      <c r="BJ99" s="1" t="str">
        <f t="shared" si="118"/>
        <v/>
      </c>
      <c r="BK99" s="1">
        <f t="shared" si="135"/>
        <v>0</v>
      </c>
      <c r="BL99" s="1" t="str">
        <f t="shared" si="119"/>
        <v/>
      </c>
      <c r="BM99" s="1">
        <f t="shared" si="136"/>
        <v>0</v>
      </c>
      <c r="BN99" s="1" t="str">
        <f t="shared" si="137"/>
        <v>0</v>
      </c>
      <c r="BO99" s="1" t="str">
        <f t="shared" si="138"/>
        <v>0</v>
      </c>
      <c r="BP99" s="1" t="str">
        <f t="shared" si="139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WLLLWW</v>
      </c>
      <c r="BY99" s="1">
        <f>General!G97</f>
        <v>3</v>
      </c>
    </row>
    <row r="100" spans="1:77" ht="15.75" thickBot="1">
      <c r="A100" s="1">
        <v>91</v>
      </c>
      <c r="B100" s="12" t="str">
        <f t="shared" si="96"/>
        <v/>
      </c>
      <c r="C100" s="100" t="str">
        <f t="shared" si="86"/>
        <v/>
      </c>
      <c r="D100" s="13" t="str">
        <f t="shared" si="120"/>
        <v/>
      </c>
      <c r="E100" s="45" t="str">
        <f t="shared" si="121"/>
        <v/>
      </c>
      <c r="F100" s="14" t="str">
        <f t="shared" si="97"/>
        <v/>
      </c>
      <c r="H100" s="103" t="str">
        <f t="shared" si="87"/>
        <v/>
      </c>
      <c r="I100" s="13" t="str">
        <f t="shared" si="122"/>
        <v/>
      </c>
      <c r="J100" s="45" t="str">
        <f t="shared" si="123"/>
        <v/>
      </c>
      <c r="K100" s="14" t="str">
        <f t="shared" si="124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5"/>
        <v/>
      </c>
      <c r="Q100" s="45" t="str">
        <f t="shared" si="126"/>
        <v/>
      </c>
      <c r="R100" s="95" t="str">
        <f t="shared" si="127"/>
        <v/>
      </c>
      <c r="S100" s="95" t="str">
        <f t="shared" si="98"/>
        <v/>
      </c>
      <c r="T100" s="106" t="str">
        <f t="shared" si="128"/>
        <v/>
      </c>
      <c r="U100" s="95" t="str">
        <f>IF(M100="","",IF(B100="NB",U99,IF(T100="",SUM($T$5:$T100)+S100,SUM($T$5:$T100))))</f>
        <v/>
      </c>
      <c r="V100" s="107" t="str">
        <f t="shared" si="85"/>
        <v/>
      </c>
      <c r="W100" s="82" t="e">
        <f t="shared" si="99"/>
        <v>#VALUE!</v>
      </c>
      <c r="X100" s="84" t="str">
        <f t="shared" si="100"/>
        <v/>
      </c>
      <c r="Y100" s="9" t="str">
        <f t="shared" si="91"/>
        <v>B</v>
      </c>
      <c r="Z100" s="4" t="str">
        <f t="shared" si="92"/>
        <v>B</v>
      </c>
      <c r="AA100" s="4" t="str">
        <f t="shared" si="93"/>
        <v>F3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29"/>
        <v>0</v>
      </c>
      <c r="AL100" s="1">
        <f t="shared" si="130"/>
        <v>0</v>
      </c>
      <c r="AM100" s="1" t="str">
        <f t="shared" si="90"/>
        <v/>
      </c>
      <c r="AN100" s="1">
        <f t="shared" si="107"/>
        <v>0</v>
      </c>
      <c r="AO100" s="1" t="str">
        <f t="shared" si="140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31"/>
        <v/>
      </c>
      <c r="AU100" s="1" t="str">
        <f t="shared" si="112"/>
        <v/>
      </c>
      <c r="AV100" s="1" t="str">
        <f t="shared" si="113"/>
        <v/>
      </c>
      <c r="AW100" s="1" t="str">
        <f t="shared" si="114"/>
        <v/>
      </c>
      <c r="AX100" s="1" t="str">
        <f t="shared" si="115"/>
        <v/>
      </c>
      <c r="AY100" s="1" t="str">
        <f t="shared" si="116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33"/>
        <v>B</v>
      </c>
      <c r="BH100" s="1" t="str">
        <f t="shared" si="117"/>
        <v/>
      </c>
      <c r="BI100" s="1">
        <f t="shared" si="134"/>
        <v>0</v>
      </c>
      <c r="BJ100" s="1" t="str">
        <f t="shared" si="118"/>
        <v/>
      </c>
      <c r="BK100" s="1">
        <f t="shared" si="135"/>
        <v>0</v>
      </c>
      <c r="BL100" s="1" t="str">
        <f t="shared" si="119"/>
        <v/>
      </c>
      <c r="BM100" s="1">
        <f t="shared" si="136"/>
        <v>0</v>
      </c>
      <c r="BN100" s="1" t="str">
        <f t="shared" si="137"/>
        <v>0</v>
      </c>
      <c r="BO100" s="1" t="str">
        <f t="shared" si="138"/>
        <v>0</v>
      </c>
      <c r="BP100" s="1" t="str">
        <f t="shared" si="139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WLLWLL</v>
      </c>
      <c r="BY100" s="1">
        <f>General!G98</f>
        <v>-3</v>
      </c>
    </row>
    <row r="101" spans="1:77" ht="15.75" thickBot="1">
      <c r="A101" s="1">
        <v>92</v>
      </c>
      <c r="B101" s="9" t="str">
        <f t="shared" si="96"/>
        <v/>
      </c>
      <c r="C101" s="101" t="str">
        <f t="shared" si="86"/>
        <v/>
      </c>
      <c r="D101" s="96" t="str">
        <f t="shared" si="120"/>
        <v/>
      </c>
      <c r="E101" s="97" t="str">
        <f t="shared" si="121"/>
        <v/>
      </c>
      <c r="F101" s="8" t="str">
        <f t="shared" si="97"/>
        <v/>
      </c>
      <c r="H101" s="104" t="str">
        <f t="shared" si="87"/>
        <v/>
      </c>
      <c r="I101" s="96" t="str">
        <f t="shared" si="122"/>
        <v/>
      </c>
      <c r="J101" s="97" t="str">
        <f t="shared" si="123"/>
        <v/>
      </c>
      <c r="K101" s="8" t="str">
        <f t="shared" si="124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6" t="str">
        <f t="shared" si="125"/>
        <v/>
      </c>
      <c r="Q101" s="97" t="str">
        <f t="shared" si="126"/>
        <v/>
      </c>
      <c r="R101" s="4" t="str">
        <f t="shared" si="127"/>
        <v/>
      </c>
      <c r="S101" s="4" t="str">
        <f t="shared" si="98"/>
        <v/>
      </c>
      <c r="T101" s="130" t="str">
        <f t="shared" si="128"/>
        <v/>
      </c>
      <c r="U101" s="4" t="str">
        <f>IF(M101="","",IF(B101="NB",U100,IF(T101="",SUM($T$5:$T101)+S101,SUM($T$5:$T101))))</f>
        <v/>
      </c>
      <c r="V101" s="108" t="str">
        <f t="shared" si="85"/>
        <v/>
      </c>
      <c r="W101" s="82" t="e">
        <f t="shared" si="99"/>
        <v>#VALUE!</v>
      </c>
      <c r="X101" s="84" t="str">
        <f t="shared" si="100"/>
        <v/>
      </c>
      <c r="Y101" s="9" t="str">
        <f t="shared" si="91"/>
        <v>B</v>
      </c>
      <c r="Z101" s="4" t="str">
        <f t="shared" si="92"/>
        <v>B</v>
      </c>
      <c r="AA101" s="4" t="str">
        <f t="shared" si="93"/>
        <v>F3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29"/>
        <v>0</v>
      </c>
      <c r="AL101" s="1">
        <f t="shared" si="130"/>
        <v>0</v>
      </c>
      <c r="AM101" s="1" t="str">
        <f t="shared" si="90"/>
        <v/>
      </c>
      <c r="AN101" s="1">
        <f t="shared" si="107"/>
        <v>0</v>
      </c>
      <c r="AO101" s="1" t="str">
        <f t="shared" si="140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31"/>
        <v/>
      </c>
      <c r="AU101" s="1" t="str">
        <f t="shared" si="112"/>
        <v/>
      </c>
      <c r="AV101" s="1" t="str">
        <f t="shared" si="113"/>
        <v/>
      </c>
      <c r="AW101" s="1" t="str">
        <f t="shared" si="114"/>
        <v/>
      </c>
      <c r="AX101" s="1" t="str">
        <f t="shared" si="115"/>
        <v/>
      </c>
      <c r="AY101" s="1" t="str">
        <f t="shared" si="116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33"/>
        <v>B</v>
      </c>
      <c r="BH101" s="1" t="str">
        <f t="shared" si="117"/>
        <v/>
      </c>
      <c r="BI101" s="1">
        <f t="shared" si="134"/>
        <v>0</v>
      </c>
      <c r="BJ101" s="1" t="str">
        <f t="shared" si="118"/>
        <v/>
      </c>
      <c r="BK101" s="1">
        <f t="shared" si="135"/>
        <v>0</v>
      </c>
      <c r="BL101" s="1" t="str">
        <f t="shared" si="119"/>
        <v/>
      </c>
      <c r="BM101" s="1">
        <f t="shared" si="136"/>
        <v>0</v>
      </c>
      <c r="BN101" s="1" t="str">
        <f t="shared" si="137"/>
        <v>0</v>
      </c>
      <c r="BO101" s="1" t="str">
        <f t="shared" si="138"/>
        <v>0</v>
      </c>
      <c r="BP101" s="1" t="str">
        <f t="shared" si="139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WLLWLW</v>
      </c>
      <c r="BY101" s="1">
        <f>General!G99</f>
        <v>1</v>
      </c>
    </row>
    <row r="102" spans="1:77" ht="15.75" thickBot="1">
      <c r="A102" s="1">
        <v>93</v>
      </c>
      <c r="B102" s="9" t="str">
        <f t="shared" si="96"/>
        <v/>
      </c>
      <c r="C102" s="101" t="str">
        <f t="shared" si="86"/>
        <v/>
      </c>
      <c r="D102" s="96" t="str">
        <f t="shared" si="120"/>
        <v/>
      </c>
      <c r="E102" s="97" t="str">
        <f t="shared" si="121"/>
        <v/>
      </c>
      <c r="F102" s="8" t="str">
        <f t="shared" si="97"/>
        <v/>
      </c>
      <c r="H102" s="104" t="str">
        <f t="shared" si="87"/>
        <v/>
      </c>
      <c r="I102" s="96" t="str">
        <f t="shared" si="122"/>
        <v/>
      </c>
      <c r="J102" s="97" t="str">
        <f t="shared" si="123"/>
        <v/>
      </c>
      <c r="K102" s="8" t="str">
        <f t="shared" si="124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6" t="str">
        <f t="shared" si="125"/>
        <v/>
      </c>
      <c r="Q102" s="97" t="str">
        <f t="shared" si="126"/>
        <v/>
      </c>
      <c r="R102" s="4" t="str">
        <f t="shared" si="127"/>
        <v/>
      </c>
      <c r="S102" s="4" t="str">
        <f t="shared" si="98"/>
        <v/>
      </c>
      <c r="T102" s="130" t="str">
        <f t="shared" si="128"/>
        <v/>
      </c>
      <c r="U102" s="4" t="str">
        <f>IF(M102="","",IF(B102="NB",U101,IF(T102="",SUM($T$5:$T102)+S102,SUM($T$5:$T102))))</f>
        <v/>
      </c>
      <c r="V102" s="108" t="str">
        <f t="shared" si="85"/>
        <v/>
      </c>
      <c r="W102" s="82" t="e">
        <f t="shared" si="99"/>
        <v>#VALUE!</v>
      </c>
      <c r="X102" s="84" t="str">
        <f t="shared" si="100"/>
        <v/>
      </c>
      <c r="Y102" s="9" t="str">
        <f t="shared" si="91"/>
        <v>B</v>
      </c>
      <c r="Z102" s="4" t="str">
        <f t="shared" si="92"/>
        <v>B</v>
      </c>
      <c r="AA102" s="4" t="str">
        <f t="shared" si="93"/>
        <v>F3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29"/>
        <v>0</v>
      </c>
      <c r="AL102" s="1">
        <f t="shared" si="130"/>
        <v>0</v>
      </c>
      <c r="AM102" s="1" t="str">
        <f t="shared" si="90"/>
        <v/>
      </c>
      <c r="AN102" s="1">
        <f t="shared" si="107"/>
        <v>0</v>
      </c>
      <c r="AO102" s="1" t="str">
        <f t="shared" si="140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31"/>
        <v/>
      </c>
      <c r="AU102" s="1" t="str">
        <f t="shared" si="112"/>
        <v/>
      </c>
      <c r="AV102" s="1" t="str">
        <f t="shared" si="113"/>
        <v/>
      </c>
      <c r="AW102" s="1" t="str">
        <f t="shared" si="114"/>
        <v/>
      </c>
      <c r="AX102" s="1" t="str">
        <f t="shared" si="115"/>
        <v/>
      </c>
      <c r="AY102" s="1" t="str">
        <f t="shared" si="116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33"/>
        <v>B</v>
      </c>
      <c r="BH102" s="1" t="str">
        <f t="shared" si="117"/>
        <v/>
      </c>
      <c r="BI102" s="1">
        <f t="shared" si="134"/>
        <v>0</v>
      </c>
      <c r="BJ102" s="1" t="str">
        <f t="shared" si="118"/>
        <v/>
      </c>
      <c r="BK102" s="1">
        <f t="shared" si="135"/>
        <v>0</v>
      </c>
      <c r="BL102" s="1" t="str">
        <f t="shared" si="119"/>
        <v/>
      </c>
      <c r="BM102" s="1">
        <f t="shared" si="136"/>
        <v>0</v>
      </c>
      <c r="BN102" s="1" t="str">
        <f t="shared" si="137"/>
        <v>0</v>
      </c>
      <c r="BO102" s="1" t="str">
        <f t="shared" si="138"/>
        <v>0</v>
      </c>
      <c r="BP102" s="1" t="str">
        <f t="shared" si="139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WLLWWL</v>
      </c>
      <c r="BY102" s="1">
        <f>General!G100</f>
        <v>-1</v>
      </c>
    </row>
    <row r="103" spans="1:77" ht="15.75" thickBot="1">
      <c r="A103" s="1">
        <v>94</v>
      </c>
      <c r="B103" s="9" t="str">
        <f t="shared" si="96"/>
        <v/>
      </c>
      <c r="C103" s="101" t="str">
        <f t="shared" si="86"/>
        <v/>
      </c>
      <c r="D103" s="96" t="str">
        <f t="shared" si="120"/>
        <v/>
      </c>
      <c r="E103" s="97" t="str">
        <f t="shared" si="121"/>
        <v/>
      </c>
      <c r="F103" s="8" t="str">
        <f t="shared" si="97"/>
        <v/>
      </c>
      <c r="H103" s="104" t="str">
        <f t="shared" si="87"/>
        <v/>
      </c>
      <c r="I103" s="96" t="str">
        <f t="shared" si="122"/>
        <v/>
      </c>
      <c r="J103" s="97" t="str">
        <f t="shared" si="123"/>
        <v/>
      </c>
      <c r="K103" s="8" t="str">
        <f t="shared" si="124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6" t="str">
        <f t="shared" si="125"/>
        <v/>
      </c>
      <c r="Q103" s="97" t="str">
        <f t="shared" si="126"/>
        <v/>
      </c>
      <c r="R103" s="4" t="str">
        <f t="shared" si="127"/>
        <v/>
      </c>
      <c r="S103" s="4" t="str">
        <f t="shared" si="98"/>
        <v/>
      </c>
      <c r="T103" s="130" t="str">
        <f t="shared" si="128"/>
        <v/>
      </c>
      <c r="U103" s="4" t="str">
        <f>IF(M103="","",IF(B103="NB",U102,IF(T103="",SUM($T$5:$T103)+S103,SUM($T$5:$T103))))</f>
        <v/>
      </c>
      <c r="V103" s="108" t="str">
        <f t="shared" si="85"/>
        <v/>
      </c>
      <c r="W103" s="82" t="e">
        <f t="shared" si="99"/>
        <v>#VALUE!</v>
      </c>
      <c r="X103" s="84" t="str">
        <f t="shared" si="100"/>
        <v/>
      </c>
      <c r="Y103" s="9" t="str">
        <f t="shared" si="91"/>
        <v>B</v>
      </c>
      <c r="Z103" s="4" t="str">
        <f t="shared" si="92"/>
        <v>B</v>
      </c>
      <c r="AA103" s="4" t="str">
        <f t="shared" si="93"/>
        <v>F3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29"/>
        <v>0</v>
      </c>
      <c r="AL103" s="1">
        <f t="shared" si="130"/>
        <v>0</v>
      </c>
      <c r="AM103" s="1" t="str">
        <f t="shared" ref="AM103:AM109" si="141">IF(M103="","",IF(AM102+AN103&gt;=10,10,IF(AM102+AN103&lt;=-10,-10,AM102+AN103)))</f>
        <v/>
      </c>
      <c r="AN103" s="1">
        <f t="shared" si="107"/>
        <v>0</v>
      </c>
      <c r="AO103" s="1" t="str">
        <f t="shared" si="140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31"/>
        <v/>
      </c>
      <c r="AU103" s="1" t="str">
        <f t="shared" si="112"/>
        <v/>
      </c>
      <c r="AV103" s="1" t="str">
        <f t="shared" si="113"/>
        <v/>
      </c>
      <c r="AW103" s="1" t="str">
        <f t="shared" si="114"/>
        <v/>
      </c>
      <c r="AX103" s="1" t="str">
        <f t="shared" si="115"/>
        <v/>
      </c>
      <c r="AY103" s="1" t="str">
        <f t="shared" si="116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33"/>
        <v>B</v>
      </c>
      <c r="BH103" s="1" t="str">
        <f t="shared" si="117"/>
        <v/>
      </c>
      <c r="BI103" s="1">
        <f t="shared" si="134"/>
        <v>0</v>
      </c>
      <c r="BJ103" s="1" t="str">
        <f t="shared" si="118"/>
        <v/>
      </c>
      <c r="BK103" s="1">
        <f t="shared" si="135"/>
        <v>0</v>
      </c>
      <c r="BL103" s="1" t="str">
        <f t="shared" si="119"/>
        <v/>
      </c>
      <c r="BM103" s="1">
        <f t="shared" si="136"/>
        <v>0</v>
      </c>
      <c r="BN103" s="1" t="str">
        <f t="shared" si="137"/>
        <v>0</v>
      </c>
      <c r="BO103" s="1" t="str">
        <f t="shared" si="138"/>
        <v>0</v>
      </c>
      <c r="BP103" s="1" t="str">
        <f t="shared" si="139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WLLWWW</v>
      </c>
      <c r="BY103" s="1">
        <f>General!G101</f>
        <v>6</v>
      </c>
    </row>
    <row r="104" spans="1:77" ht="15.75" thickBot="1">
      <c r="A104" s="1">
        <v>95</v>
      </c>
      <c r="B104" s="85" t="str">
        <f t="shared" si="96"/>
        <v/>
      </c>
      <c r="C104" s="102" t="str">
        <f t="shared" si="86"/>
        <v/>
      </c>
      <c r="D104" s="98" t="str">
        <f t="shared" si="120"/>
        <v/>
      </c>
      <c r="E104" s="99" t="str">
        <f t="shared" si="121"/>
        <v/>
      </c>
      <c r="F104" s="10" t="str">
        <f t="shared" si="97"/>
        <v/>
      </c>
      <c r="H104" s="105" t="str">
        <f t="shared" si="87"/>
        <v/>
      </c>
      <c r="I104" s="98" t="str">
        <f t="shared" si="122"/>
        <v/>
      </c>
      <c r="J104" s="99" t="str">
        <f t="shared" si="123"/>
        <v/>
      </c>
      <c r="K104" s="10" t="str">
        <f t="shared" si="124"/>
        <v/>
      </c>
      <c r="L104" s="54"/>
      <c r="M104" s="18" t="str">
        <f>IF('Hedging Dashboard'!AH104="","",'Hedging Dashboard'!AH104)</f>
        <v/>
      </c>
      <c r="O104" s="85" t="str">
        <f t="shared" si="88"/>
        <v/>
      </c>
      <c r="P104" s="98" t="str">
        <f t="shared" si="125"/>
        <v/>
      </c>
      <c r="Q104" s="99" t="str">
        <f t="shared" si="126"/>
        <v/>
      </c>
      <c r="R104" s="5" t="str">
        <f t="shared" si="127"/>
        <v/>
      </c>
      <c r="S104" s="5" t="str">
        <f t="shared" si="98"/>
        <v/>
      </c>
      <c r="T104" s="131" t="str">
        <f t="shared" si="128"/>
        <v/>
      </c>
      <c r="U104" s="5" t="str">
        <f>IF(M104="","",IF(B104="NB",U103,IF(T104="",SUM($T$5:$T104)+S104,SUM($T$5:$T104))))</f>
        <v/>
      </c>
      <c r="V104" s="109" t="str">
        <f t="shared" si="85"/>
        <v/>
      </c>
      <c r="W104" s="82" t="e">
        <f t="shared" si="99"/>
        <v>#VALUE!</v>
      </c>
      <c r="X104" s="84" t="str">
        <f t="shared" si="100"/>
        <v/>
      </c>
      <c r="Y104" s="9" t="str">
        <f t="shared" si="91"/>
        <v>B</v>
      </c>
      <c r="Z104" s="4" t="str">
        <f t="shared" si="92"/>
        <v>B</v>
      </c>
      <c r="AA104" s="4" t="str">
        <f t="shared" si="93"/>
        <v>F3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29"/>
        <v>0</v>
      </c>
      <c r="AL104" s="1">
        <f t="shared" si="130"/>
        <v>0</v>
      </c>
      <c r="AM104" s="1" t="str">
        <f t="shared" si="141"/>
        <v/>
      </c>
      <c r="AN104" s="1">
        <f t="shared" si="107"/>
        <v>0</v>
      </c>
      <c r="AO104" s="1" t="str">
        <f t="shared" si="140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31"/>
        <v/>
      </c>
      <c r="AU104" s="1" t="str">
        <f t="shared" si="112"/>
        <v/>
      </c>
      <c r="AV104" s="1" t="str">
        <f t="shared" si="113"/>
        <v/>
      </c>
      <c r="AW104" s="1" t="str">
        <f t="shared" si="114"/>
        <v/>
      </c>
      <c r="AX104" s="1" t="str">
        <f t="shared" si="115"/>
        <v/>
      </c>
      <c r="AY104" s="1" t="str">
        <f t="shared" si="116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33"/>
        <v>B</v>
      </c>
      <c r="BH104" s="1" t="str">
        <f t="shared" si="117"/>
        <v/>
      </c>
      <c r="BI104" s="1">
        <f t="shared" si="134"/>
        <v>0</v>
      </c>
      <c r="BJ104" s="1" t="str">
        <f t="shared" si="118"/>
        <v/>
      </c>
      <c r="BK104" s="1">
        <f t="shared" si="135"/>
        <v>0</v>
      </c>
      <c r="BL104" s="1" t="str">
        <f t="shared" si="119"/>
        <v/>
      </c>
      <c r="BM104" s="1">
        <f t="shared" si="136"/>
        <v>0</v>
      </c>
      <c r="BN104" s="1" t="str">
        <f t="shared" si="137"/>
        <v>0</v>
      </c>
      <c r="BO104" s="1" t="str">
        <f t="shared" si="138"/>
        <v>0</v>
      </c>
      <c r="BP104" s="1" t="str">
        <f t="shared" si="139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WLWLLL</v>
      </c>
      <c r="BY104" s="1">
        <f>General!G102</f>
        <v>-6</v>
      </c>
    </row>
    <row r="105" spans="1:77" ht="15.75" thickBot="1">
      <c r="A105" s="1">
        <v>96</v>
      </c>
      <c r="B105" s="12" t="str">
        <f t="shared" si="96"/>
        <v/>
      </c>
      <c r="C105" s="100" t="str">
        <f t="shared" si="86"/>
        <v/>
      </c>
      <c r="D105" s="13" t="str">
        <f t="shared" si="120"/>
        <v/>
      </c>
      <c r="E105" s="45" t="str">
        <f t="shared" si="121"/>
        <v/>
      </c>
      <c r="F105" s="14" t="str">
        <f t="shared" si="97"/>
        <v/>
      </c>
      <c r="H105" s="103" t="str">
        <f t="shared" si="87"/>
        <v/>
      </c>
      <c r="I105" s="13" t="str">
        <f t="shared" si="122"/>
        <v/>
      </c>
      <c r="J105" s="45" t="str">
        <f t="shared" si="123"/>
        <v/>
      </c>
      <c r="K105" s="14" t="str">
        <f t="shared" si="124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5"/>
        <v/>
      </c>
      <c r="Q105" s="45" t="str">
        <f t="shared" si="126"/>
        <v/>
      </c>
      <c r="R105" s="95" t="str">
        <f t="shared" si="127"/>
        <v/>
      </c>
      <c r="S105" s="95" t="str">
        <f t="shared" si="98"/>
        <v/>
      </c>
      <c r="T105" s="106" t="str">
        <f t="shared" si="128"/>
        <v/>
      </c>
      <c r="U105" s="95" t="str">
        <f>IF(M105="","",IF(B105="NB",U104,IF(T105="",SUM($T$5:$T105)+S105,SUM($T$5:$T105))))</f>
        <v/>
      </c>
      <c r="V105" s="107" t="str">
        <f t="shared" si="85"/>
        <v/>
      </c>
      <c r="W105" s="82" t="e">
        <f t="shared" si="99"/>
        <v>#VALUE!</v>
      </c>
      <c r="X105" s="84" t="str">
        <f t="shared" si="100"/>
        <v/>
      </c>
      <c r="Y105" s="9" t="str">
        <f t="shared" si="91"/>
        <v>B</v>
      </c>
      <c r="Z105" s="4" t="str">
        <f t="shared" si="92"/>
        <v>B</v>
      </c>
      <c r="AA105" s="4" t="str">
        <f t="shared" si="93"/>
        <v>F3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29"/>
        <v>0</v>
      </c>
      <c r="AL105" s="1">
        <f t="shared" si="130"/>
        <v>0</v>
      </c>
      <c r="AM105" s="1" t="str">
        <f t="shared" si="141"/>
        <v/>
      </c>
      <c r="AN105" s="1">
        <f t="shared" si="107"/>
        <v>0</v>
      </c>
      <c r="AO105" s="1" t="str">
        <f t="shared" si="140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31"/>
        <v/>
      </c>
      <c r="AU105" s="1" t="str">
        <f t="shared" si="112"/>
        <v/>
      </c>
      <c r="AV105" s="1" t="str">
        <f t="shared" si="113"/>
        <v/>
      </c>
      <c r="AW105" s="1" t="str">
        <f t="shared" si="114"/>
        <v/>
      </c>
      <c r="AX105" s="1" t="str">
        <f t="shared" si="115"/>
        <v/>
      </c>
      <c r="AY105" s="1" t="str">
        <f t="shared" si="116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33"/>
        <v>B</v>
      </c>
      <c r="BH105" s="1" t="str">
        <f t="shared" si="117"/>
        <v/>
      </c>
      <c r="BI105" s="1">
        <f t="shared" si="134"/>
        <v>0</v>
      </c>
      <c r="BJ105" s="1" t="str">
        <f t="shared" si="118"/>
        <v/>
      </c>
      <c r="BK105" s="1">
        <f t="shared" si="135"/>
        <v>0</v>
      </c>
      <c r="BL105" s="1" t="str">
        <f t="shared" si="119"/>
        <v/>
      </c>
      <c r="BM105" s="1">
        <f t="shared" si="136"/>
        <v>0</v>
      </c>
      <c r="BN105" s="1" t="str">
        <f t="shared" si="137"/>
        <v>0</v>
      </c>
      <c r="BO105" s="1" t="str">
        <f t="shared" si="138"/>
        <v>0</v>
      </c>
      <c r="BP105" s="1" t="str">
        <f t="shared" si="139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WLWLLW</v>
      </c>
      <c r="BY105" s="1">
        <f>General!G103</f>
        <v>1</v>
      </c>
    </row>
    <row r="106" spans="1:77" ht="15.75" thickBot="1">
      <c r="A106" s="1">
        <v>97</v>
      </c>
      <c r="B106" s="9" t="str">
        <f t="shared" si="96"/>
        <v/>
      </c>
      <c r="C106" s="101" t="str">
        <f t="shared" si="86"/>
        <v/>
      </c>
      <c r="D106" s="96" t="str">
        <f t="shared" si="120"/>
        <v/>
      </c>
      <c r="E106" s="97" t="str">
        <f t="shared" si="121"/>
        <v/>
      </c>
      <c r="F106" s="8" t="str">
        <f t="shared" si="97"/>
        <v/>
      </c>
      <c r="H106" s="104" t="str">
        <f t="shared" si="87"/>
        <v/>
      </c>
      <c r="I106" s="96" t="str">
        <f t="shared" si="122"/>
        <v/>
      </c>
      <c r="J106" s="97" t="str">
        <f t="shared" si="123"/>
        <v/>
      </c>
      <c r="K106" s="8" t="str">
        <f t="shared" si="124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6" t="str">
        <f t="shared" si="125"/>
        <v/>
      </c>
      <c r="Q106" s="97" t="str">
        <f t="shared" si="126"/>
        <v/>
      </c>
      <c r="R106" s="4" t="str">
        <f t="shared" si="127"/>
        <v/>
      </c>
      <c r="S106" s="4" t="str">
        <f t="shared" si="98"/>
        <v/>
      </c>
      <c r="T106" s="130" t="str">
        <f t="shared" si="128"/>
        <v/>
      </c>
      <c r="U106" s="4" t="str">
        <f>IF(M106="","",IF(B106="NB",U105,IF(T106="",SUM($T$5:$T106)+S106,SUM($T$5:$T106))))</f>
        <v/>
      </c>
      <c r="V106" s="108" t="str">
        <f t="shared" si="85"/>
        <v/>
      </c>
      <c r="W106" s="82" t="e">
        <f t="shared" si="99"/>
        <v>#VALUE!</v>
      </c>
      <c r="X106" s="84" t="str">
        <f t="shared" si="100"/>
        <v/>
      </c>
      <c r="Y106" s="9" t="str">
        <f t="shared" si="91"/>
        <v>B</v>
      </c>
      <c r="Z106" s="4" t="str">
        <f t="shared" si="92"/>
        <v>B</v>
      </c>
      <c r="AA106" s="4" t="str">
        <f t="shared" si="93"/>
        <v>F3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2">IF(M105="","",IF(Y106="B",IF(M105="P",BI106,""),IF(BG106="P",BI106,"")))</f>
        <v/>
      </c>
      <c r="AF106" s="1" t="str">
        <f t="shared" ref="AF106:AF137" si="143">IF(M105="","",IF(Y106="B",IF(M105="B",BI106,""),IF(BG106="B",BI106,"")))</f>
        <v/>
      </c>
      <c r="AG106" s="1" t="str">
        <f t="shared" ref="AG106:AG137" si="144">IF(M105="","",IF(Z106="B",IF(M105="P",BK106,""),IF(BG106="B",BK106,"")))</f>
        <v/>
      </c>
      <c r="AH106" s="1" t="str">
        <f t="shared" ref="AH106:AH137" si="145">IF(M105="","",IF(Z106="B",IF(M105="B",BK106,""),IF(BG106="P",BK106,"")))</f>
        <v/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/>
      </c>
      <c r="AK106" s="1">
        <f t="shared" si="129"/>
        <v>0</v>
      </c>
      <c r="AL106" s="1">
        <f t="shared" si="130"/>
        <v>0</v>
      </c>
      <c r="AM106" s="1" t="str">
        <f t="shared" si="141"/>
        <v/>
      </c>
      <c r="AN106" s="1">
        <f t="shared" ref="AN106:AN109" si="148">IF(X106="",0,IFERROR(VLOOKUP(X101&amp;X102&amp;X103&amp;X104&amp;X105&amp;X106,BX:BY,2,FALSE),0))</f>
        <v>0</v>
      </c>
      <c r="AO106" s="1" t="str">
        <f t="shared" si="140"/>
        <v/>
      </c>
      <c r="AP106" s="1" t="str">
        <f t="shared" si="108"/>
        <v>N</v>
      </c>
      <c r="AQ106" s="1" t="str">
        <f t="shared" ref="AQ106:AQ137" si="149">IF(OR(K102&amp;K103&amp;K104="WLW",K103&amp;K104="WW"),"Y","N")</f>
        <v>N</v>
      </c>
      <c r="AR106" s="1" t="str">
        <f t="shared" ref="AR106:AR137" si="150">IF(OR(R102&amp;R103&amp;R104="WLW",R103&amp;R104="WW"),"Y","N")</f>
        <v>N</v>
      </c>
      <c r="AS106" s="1" t="str">
        <f t="shared" si="111"/>
        <v/>
      </c>
      <c r="AT106" s="15" t="str">
        <f t="shared" si="131"/>
        <v/>
      </c>
      <c r="AU106" s="1" t="str">
        <f t="shared" ref="AU106:AU137" si="151"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114"/>
        <v/>
      </c>
      <c r="AX106" s="1" t="str">
        <f t="shared" si="115"/>
        <v/>
      </c>
      <c r="AY106" s="1" t="str">
        <f t="shared" si="116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33"/>
        <v>B</v>
      </c>
      <c r="BH106" s="1" t="str">
        <f t="shared" si="117"/>
        <v/>
      </c>
      <c r="BI106" s="1">
        <f t="shared" si="134"/>
        <v>0</v>
      </c>
      <c r="BJ106" s="1" t="str">
        <f t="shared" si="118"/>
        <v/>
      </c>
      <c r="BK106" s="1">
        <f t="shared" si="135"/>
        <v>0</v>
      </c>
      <c r="BL106" s="1" t="str">
        <f t="shared" si="119"/>
        <v/>
      </c>
      <c r="BM106" s="1">
        <f t="shared" si="136"/>
        <v>0</v>
      </c>
      <c r="BN106" s="1" t="str">
        <f t="shared" si="137"/>
        <v>0</v>
      </c>
      <c r="BO106" s="1" t="str">
        <f t="shared" si="138"/>
        <v>0</v>
      </c>
      <c r="BP106" s="1" t="str">
        <f t="shared" si="139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WLWLWL</v>
      </c>
      <c r="BY106" s="1">
        <f>General!G104</f>
        <v>-1</v>
      </c>
    </row>
    <row r="107" spans="1:77" ht="15.75" thickBot="1">
      <c r="A107" s="1">
        <v>98</v>
      </c>
      <c r="B107" s="9" t="str">
        <f t="shared" si="96"/>
        <v/>
      </c>
      <c r="C107" s="101" t="str">
        <f t="shared" si="86"/>
        <v/>
      </c>
      <c r="D107" s="96" t="str">
        <f t="shared" si="120"/>
        <v/>
      </c>
      <c r="E107" s="97" t="str">
        <f t="shared" si="121"/>
        <v/>
      </c>
      <c r="F107" s="8" t="str">
        <f t="shared" si="97"/>
        <v/>
      </c>
      <c r="H107" s="104" t="str">
        <f t="shared" si="87"/>
        <v/>
      </c>
      <c r="I107" s="96" t="str">
        <f t="shared" si="122"/>
        <v/>
      </c>
      <c r="J107" s="97" t="str">
        <f t="shared" si="123"/>
        <v/>
      </c>
      <c r="K107" s="8" t="str">
        <f t="shared" si="124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6" t="str">
        <f t="shared" si="125"/>
        <v/>
      </c>
      <c r="Q107" s="97" t="str">
        <f t="shared" si="126"/>
        <v/>
      </c>
      <c r="R107" s="4" t="str">
        <f t="shared" si="127"/>
        <v/>
      </c>
      <c r="S107" s="4" t="str">
        <f t="shared" si="98"/>
        <v/>
      </c>
      <c r="T107" s="130" t="str">
        <f t="shared" si="128"/>
        <v/>
      </c>
      <c r="U107" s="4" t="str">
        <f>IF(M107="","",IF(B107="NB",U106,IF(T107="",SUM($T$5:$T107)+S107,SUM($T$5:$T107))))</f>
        <v/>
      </c>
      <c r="V107" s="108" t="str">
        <f t="shared" si="85"/>
        <v/>
      </c>
      <c r="W107" s="82" t="e">
        <f t="shared" si="99"/>
        <v>#VALUE!</v>
      </c>
      <c r="X107" s="84" t="str">
        <f t="shared" si="100"/>
        <v/>
      </c>
      <c r="Y107" s="9" t="str">
        <f t="shared" si="91"/>
        <v>B</v>
      </c>
      <c r="Z107" s="4" t="str">
        <f t="shared" si="92"/>
        <v>B</v>
      </c>
      <c r="AA107" s="4" t="str">
        <f t="shared" si="93"/>
        <v>F3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2"/>
        <v/>
      </c>
      <c r="AF107" s="1" t="str">
        <f t="shared" si="143"/>
        <v/>
      </c>
      <c r="AG107" s="1" t="str">
        <f t="shared" si="144"/>
        <v/>
      </c>
      <c r="AH107" s="1" t="str">
        <f t="shared" si="145"/>
        <v/>
      </c>
      <c r="AI107" s="1" t="str">
        <f t="shared" si="146"/>
        <v/>
      </c>
      <c r="AJ107" s="1" t="str">
        <f t="shared" si="147"/>
        <v/>
      </c>
      <c r="AK107" s="1">
        <f t="shared" si="129"/>
        <v>0</v>
      </c>
      <c r="AL107" s="1">
        <f t="shared" si="130"/>
        <v>0</v>
      </c>
      <c r="AM107" s="1" t="str">
        <f t="shared" si="141"/>
        <v/>
      </c>
      <c r="AN107" s="1">
        <f t="shared" si="148"/>
        <v>0</v>
      </c>
      <c r="AO107" s="1" t="str">
        <f t="shared" si="140"/>
        <v/>
      </c>
      <c r="AP107" s="1" t="str">
        <f t="shared" si="108"/>
        <v>N</v>
      </c>
      <c r="AQ107" s="1" t="str">
        <f t="shared" si="149"/>
        <v>N</v>
      </c>
      <c r="AR107" s="1" t="str">
        <f t="shared" si="150"/>
        <v>N</v>
      </c>
      <c r="AS107" s="1" t="str">
        <f t="shared" si="111"/>
        <v/>
      </c>
      <c r="AT107" s="15" t="str">
        <f t="shared" si="131"/>
        <v/>
      </c>
      <c r="AU107" s="1" t="str">
        <f t="shared" si="151"/>
        <v/>
      </c>
      <c r="AV107" s="1" t="str">
        <f t="shared" si="152"/>
        <v/>
      </c>
      <c r="AW107" s="1" t="str">
        <f t="shared" si="114"/>
        <v/>
      </c>
      <c r="AX107" s="1" t="str">
        <f t="shared" si="115"/>
        <v/>
      </c>
      <c r="AY107" s="1" t="str">
        <f t="shared" si="116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33"/>
        <v>B</v>
      </c>
      <c r="BH107" s="1" t="str">
        <f t="shared" si="117"/>
        <v/>
      </c>
      <c r="BI107" s="1">
        <f t="shared" si="134"/>
        <v>0</v>
      </c>
      <c r="BJ107" s="1" t="str">
        <f t="shared" si="118"/>
        <v/>
      </c>
      <c r="BK107" s="1">
        <f t="shared" si="135"/>
        <v>0</v>
      </c>
      <c r="BL107" s="1" t="str">
        <f t="shared" si="119"/>
        <v/>
      </c>
      <c r="BM107" s="1">
        <f t="shared" si="136"/>
        <v>0</v>
      </c>
      <c r="BN107" s="1" t="str">
        <f t="shared" si="137"/>
        <v>0</v>
      </c>
      <c r="BO107" s="1" t="str">
        <f t="shared" si="138"/>
        <v>0</v>
      </c>
      <c r="BP107" s="1" t="str">
        <f t="shared" si="139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WLWLWW</v>
      </c>
      <c r="BY107" s="1">
        <f>General!G105</f>
        <v>3</v>
      </c>
    </row>
    <row r="108" spans="1:77" ht="15.75" thickBot="1">
      <c r="A108" s="1">
        <v>99</v>
      </c>
      <c r="B108" s="9" t="str">
        <f t="shared" si="96"/>
        <v/>
      </c>
      <c r="C108" s="101" t="str">
        <f t="shared" si="86"/>
        <v/>
      </c>
      <c r="D108" s="96" t="str">
        <f t="shared" si="120"/>
        <v/>
      </c>
      <c r="E108" s="97" t="str">
        <f t="shared" si="121"/>
        <v/>
      </c>
      <c r="F108" s="8" t="str">
        <f t="shared" si="97"/>
        <v/>
      </c>
      <c r="H108" s="104" t="str">
        <f t="shared" si="87"/>
        <v/>
      </c>
      <c r="I108" s="96" t="str">
        <f t="shared" si="122"/>
        <v/>
      </c>
      <c r="J108" s="97" t="str">
        <f t="shared" si="123"/>
        <v/>
      </c>
      <c r="K108" s="8" t="str">
        <f t="shared" si="124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6" t="str">
        <f t="shared" si="125"/>
        <v/>
      </c>
      <c r="Q108" s="97" t="str">
        <f t="shared" si="126"/>
        <v/>
      </c>
      <c r="R108" s="4" t="str">
        <f t="shared" si="127"/>
        <v/>
      </c>
      <c r="S108" s="4" t="str">
        <f t="shared" si="98"/>
        <v/>
      </c>
      <c r="T108" s="130" t="str">
        <f t="shared" si="128"/>
        <v/>
      </c>
      <c r="U108" s="4" t="str">
        <f>IF(M108="","",IF(B108="NB",U107,IF(T108="",SUM($T$5:$T108)+S108,SUM($T$5:$T108))))</f>
        <v/>
      </c>
      <c r="V108" s="108" t="str">
        <f t="shared" si="85"/>
        <v/>
      </c>
      <c r="W108" s="82" t="e">
        <f t="shared" si="99"/>
        <v>#VALUE!</v>
      </c>
      <c r="X108" s="84" t="str">
        <f t="shared" si="100"/>
        <v/>
      </c>
      <c r="Y108" s="9" t="str">
        <f t="shared" si="91"/>
        <v>B</v>
      </c>
      <c r="Z108" s="4" t="str">
        <f t="shared" si="92"/>
        <v>B</v>
      </c>
      <c r="AA108" s="4" t="str">
        <f t="shared" si="93"/>
        <v>F3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2"/>
        <v/>
      </c>
      <c r="AF108" s="1" t="str">
        <f t="shared" si="143"/>
        <v/>
      </c>
      <c r="AG108" s="1" t="str">
        <f t="shared" si="144"/>
        <v/>
      </c>
      <c r="AH108" s="1" t="str">
        <f t="shared" si="145"/>
        <v/>
      </c>
      <c r="AI108" s="1" t="str">
        <f t="shared" si="146"/>
        <v/>
      </c>
      <c r="AJ108" s="1" t="str">
        <f t="shared" si="147"/>
        <v/>
      </c>
      <c r="AK108" s="1">
        <f t="shared" si="129"/>
        <v>0</v>
      </c>
      <c r="AL108" s="1">
        <f t="shared" si="130"/>
        <v>0</v>
      </c>
      <c r="AM108" s="1" t="str">
        <f t="shared" si="141"/>
        <v/>
      </c>
      <c r="AN108" s="1">
        <f t="shared" si="148"/>
        <v>0</v>
      </c>
      <c r="AO108" s="1" t="str">
        <f t="shared" si="140"/>
        <v/>
      </c>
      <c r="AP108" s="1" t="str">
        <f t="shared" si="108"/>
        <v>N</v>
      </c>
      <c r="AQ108" s="1" t="str">
        <f t="shared" si="149"/>
        <v>N</v>
      </c>
      <c r="AR108" s="1" t="str">
        <f t="shared" si="150"/>
        <v>N</v>
      </c>
      <c r="AS108" s="1" t="str">
        <f t="shared" si="111"/>
        <v/>
      </c>
      <c r="AT108" s="15" t="str">
        <f t="shared" si="131"/>
        <v/>
      </c>
      <c r="AU108" s="1" t="str">
        <f t="shared" si="151"/>
        <v/>
      </c>
      <c r="AV108" s="1" t="str">
        <f t="shared" si="152"/>
        <v/>
      </c>
      <c r="AW108" s="1" t="str">
        <f t="shared" si="114"/>
        <v/>
      </c>
      <c r="AX108" s="1" t="str">
        <f t="shared" si="115"/>
        <v/>
      </c>
      <c r="AY108" s="1" t="str">
        <f t="shared" si="116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33"/>
        <v>B</v>
      </c>
      <c r="BH108" s="1" t="str">
        <f t="shared" si="117"/>
        <v/>
      </c>
      <c r="BI108" s="1">
        <f t="shared" si="134"/>
        <v>0</v>
      </c>
      <c r="BJ108" s="1" t="str">
        <f t="shared" si="118"/>
        <v/>
      </c>
      <c r="BK108" s="1">
        <f t="shared" si="135"/>
        <v>0</v>
      </c>
      <c r="BL108" s="1" t="str">
        <f t="shared" si="119"/>
        <v/>
      </c>
      <c r="BM108" s="1">
        <f t="shared" si="136"/>
        <v>0</v>
      </c>
      <c r="BN108" s="1" t="str">
        <f t="shared" si="137"/>
        <v>0</v>
      </c>
      <c r="BO108" s="1" t="str">
        <f t="shared" si="138"/>
        <v>0</v>
      </c>
      <c r="BP108" s="1" t="str">
        <f t="shared" si="139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WLWWLL</v>
      </c>
      <c r="BY108" s="1">
        <f>General!G106</f>
        <v>-3</v>
      </c>
    </row>
    <row r="109" spans="1:77" ht="15.75" thickBot="1">
      <c r="A109" s="1">
        <v>100</v>
      </c>
      <c r="B109" s="85" t="str">
        <f t="shared" si="96"/>
        <v/>
      </c>
      <c r="C109" s="102" t="str">
        <f t="shared" si="86"/>
        <v/>
      </c>
      <c r="D109" s="98" t="str">
        <f t="shared" si="120"/>
        <v/>
      </c>
      <c r="E109" s="99" t="str">
        <f t="shared" si="121"/>
        <v/>
      </c>
      <c r="F109" s="10" t="str">
        <f t="shared" si="97"/>
        <v/>
      </c>
      <c r="H109" s="105" t="str">
        <f t="shared" si="87"/>
        <v/>
      </c>
      <c r="I109" s="98" t="str">
        <f t="shared" si="122"/>
        <v/>
      </c>
      <c r="J109" s="99" t="str">
        <f t="shared" si="123"/>
        <v/>
      </c>
      <c r="K109" s="10" t="str">
        <f t="shared" si="124"/>
        <v/>
      </c>
      <c r="L109" s="54"/>
      <c r="M109" s="18" t="str">
        <f>IF('Hedging Dashboard'!AH109="","",'Hedging Dashboard'!AH109)</f>
        <v/>
      </c>
      <c r="O109" s="85" t="str">
        <f t="shared" si="88"/>
        <v/>
      </c>
      <c r="P109" s="98" t="str">
        <f t="shared" si="125"/>
        <v/>
      </c>
      <c r="Q109" s="99" t="str">
        <f t="shared" si="126"/>
        <v/>
      </c>
      <c r="R109" s="5" t="str">
        <f t="shared" si="127"/>
        <v/>
      </c>
      <c r="S109" s="5" t="str">
        <f t="shared" si="98"/>
        <v/>
      </c>
      <c r="T109" s="131" t="str">
        <f t="shared" si="128"/>
        <v/>
      </c>
      <c r="U109" s="5" t="str">
        <f>IF(M109="","",IF(B109="NB",U108,IF(T109="",SUM($T$5:$T109)+S109,SUM($T$5:$T109))))</f>
        <v/>
      </c>
      <c r="V109" s="109" t="str">
        <f t="shared" si="85"/>
        <v/>
      </c>
      <c r="W109" s="82" t="e">
        <f t="shared" si="99"/>
        <v>#VALUE!</v>
      </c>
      <c r="X109" s="84" t="str">
        <f t="shared" si="100"/>
        <v/>
      </c>
      <c r="Y109" s="9" t="str">
        <f t="shared" si="91"/>
        <v>B</v>
      </c>
      <c r="Z109" s="4" t="str">
        <f t="shared" si="92"/>
        <v>B</v>
      </c>
      <c r="AA109" s="4" t="str">
        <f t="shared" si="93"/>
        <v>F3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2"/>
        <v/>
      </c>
      <c r="AF109" s="1" t="str">
        <f t="shared" si="143"/>
        <v/>
      </c>
      <c r="AG109" s="1" t="str">
        <f t="shared" si="144"/>
        <v/>
      </c>
      <c r="AH109" s="1" t="str">
        <f t="shared" si="145"/>
        <v/>
      </c>
      <c r="AI109" s="1" t="str">
        <f t="shared" si="146"/>
        <v/>
      </c>
      <c r="AJ109" s="1" t="str">
        <f t="shared" si="147"/>
        <v/>
      </c>
      <c r="AK109" s="1">
        <f t="shared" si="129"/>
        <v>0</v>
      </c>
      <c r="AL109" s="1">
        <f t="shared" si="130"/>
        <v>0</v>
      </c>
      <c r="AM109" s="1" t="str">
        <f t="shared" si="141"/>
        <v/>
      </c>
      <c r="AN109" s="1">
        <f t="shared" si="148"/>
        <v>0</v>
      </c>
      <c r="AO109" s="1" t="str">
        <f t="shared" si="140"/>
        <v/>
      </c>
      <c r="AP109" s="1" t="str">
        <f t="shared" si="108"/>
        <v>N</v>
      </c>
      <c r="AQ109" s="1" t="str">
        <f t="shared" si="149"/>
        <v>N</v>
      </c>
      <c r="AR109" s="1" t="str">
        <f t="shared" si="150"/>
        <v>N</v>
      </c>
      <c r="AS109" s="1" t="str">
        <f t="shared" si="111"/>
        <v/>
      </c>
      <c r="AT109" s="15" t="str">
        <f t="shared" si="131"/>
        <v/>
      </c>
      <c r="AU109" s="1" t="str">
        <f t="shared" si="151"/>
        <v/>
      </c>
      <c r="AV109" s="1" t="str">
        <f t="shared" si="152"/>
        <v/>
      </c>
      <c r="AW109" s="1" t="str">
        <f t="shared" si="114"/>
        <v/>
      </c>
      <c r="AX109" s="1" t="str">
        <f t="shared" si="115"/>
        <v/>
      </c>
      <c r="AY109" s="1" t="str">
        <f t="shared" si="116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33"/>
        <v>B</v>
      </c>
      <c r="BH109" s="1" t="str">
        <f t="shared" si="117"/>
        <v/>
      </c>
      <c r="BI109" s="1">
        <f t="shared" si="134"/>
        <v>0</v>
      </c>
      <c r="BJ109" s="1" t="str">
        <f t="shared" si="118"/>
        <v/>
      </c>
      <c r="BK109" s="1">
        <f t="shared" si="135"/>
        <v>0</v>
      </c>
      <c r="BL109" s="1" t="str">
        <f t="shared" si="119"/>
        <v/>
      </c>
      <c r="BM109" s="1">
        <f t="shared" si="136"/>
        <v>0</v>
      </c>
      <c r="BN109" s="1" t="str">
        <f t="shared" si="137"/>
        <v>0</v>
      </c>
      <c r="BO109" s="1" t="str">
        <f t="shared" si="138"/>
        <v>0</v>
      </c>
      <c r="BP109" s="1" t="str">
        <f t="shared" si="139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WLWWLW</v>
      </c>
      <c r="BY109" s="1">
        <f>General!G107</f>
        <v>1</v>
      </c>
    </row>
    <row r="110" spans="1:77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 t="str">
        <f t="shared" si="146"/>
        <v/>
      </c>
      <c r="AJ110" s="1" t="str">
        <f t="shared" si="147"/>
        <v/>
      </c>
      <c r="AK110" s="1">
        <f t="shared" si="129"/>
        <v>0</v>
      </c>
      <c r="AL110" s="1">
        <f t="shared" si="130"/>
        <v>0</v>
      </c>
      <c r="AP110" s="1" t="str">
        <f t="shared" si="108"/>
        <v>N</v>
      </c>
      <c r="AQ110" s="1" t="str">
        <f t="shared" si="149"/>
        <v>N</v>
      </c>
      <c r="AR110" s="1" t="str">
        <f t="shared" si="150"/>
        <v>N</v>
      </c>
      <c r="AT110" s="15" t="str">
        <f t="shared" si="131"/>
        <v/>
      </c>
      <c r="AU110" s="1" t="str">
        <f t="shared" si="151"/>
        <v/>
      </c>
      <c r="AV110" s="1" t="str">
        <f t="shared" si="152"/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WWLLLW</v>
      </c>
      <c r="BY110" s="1">
        <f>General!G108</f>
        <v>1</v>
      </c>
    </row>
    <row r="111" spans="1:77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29"/>
        <v>0</v>
      </c>
      <c r="AL111" s="1">
        <f t="shared" si="130"/>
        <v>0</v>
      </c>
      <c r="AP111" s="1" t="str">
        <f t="shared" si="108"/>
        <v>N</v>
      </c>
      <c r="AQ111" s="1" t="str">
        <f t="shared" si="149"/>
        <v>N</v>
      </c>
      <c r="AR111" s="1" t="str">
        <f t="shared" si="150"/>
        <v>N</v>
      </c>
      <c r="AT111" s="15" t="str">
        <f t="shared" si="131"/>
        <v/>
      </c>
      <c r="AU111" s="1" t="str">
        <f t="shared" si="151"/>
        <v/>
      </c>
      <c r="AV111" s="1" t="str">
        <f t="shared" si="152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WWLWWL</v>
      </c>
      <c r="BY111" s="1">
        <f>General!G109</f>
        <v>-1</v>
      </c>
    </row>
    <row r="112" spans="1:77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29"/>
        <v>0</v>
      </c>
      <c r="AL112" s="1">
        <f t="shared" si="130"/>
        <v>0</v>
      </c>
      <c r="AP112" s="1" t="str">
        <f t="shared" si="108"/>
        <v>N</v>
      </c>
      <c r="AQ112" s="1" t="str">
        <f t="shared" si="149"/>
        <v>N</v>
      </c>
      <c r="AR112" s="1" t="str">
        <f t="shared" si="150"/>
        <v>N</v>
      </c>
      <c r="AT112" s="15" t="str">
        <f t="shared" si="131"/>
        <v/>
      </c>
      <c r="AU112" s="1" t="str">
        <f t="shared" si="151"/>
        <v/>
      </c>
      <c r="AV112" s="1" t="str">
        <f t="shared" si="152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WWLWWL</v>
      </c>
      <c r="BY112" s="1">
        <f>General!G110</f>
        <v>-1</v>
      </c>
    </row>
    <row r="113" spans="1:77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29"/>
        <v>0</v>
      </c>
      <c r="AL113" s="1">
        <f t="shared" si="130"/>
        <v>0</v>
      </c>
      <c r="AP113" s="1" t="str">
        <f t="shared" si="108"/>
        <v>N</v>
      </c>
      <c r="AQ113" s="1" t="str">
        <f t="shared" si="149"/>
        <v>N</v>
      </c>
      <c r="AR113" s="1" t="str">
        <f t="shared" si="150"/>
        <v>N</v>
      </c>
      <c r="AT113" s="15" t="str">
        <f t="shared" si="131"/>
        <v/>
      </c>
      <c r="AU113" s="1" t="str">
        <f t="shared" si="151"/>
        <v/>
      </c>
      <c r="AV113" s="1" t="str">
        <f t="shared" si="152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WWLWLW</v>
      </c>
      <c r="BY113" s="1">
        <f>General!G111</f>
        <v>1</v>
      </c>
    </row>
    <row r="114" spans="1:77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-9</v>
      </c>
      <c r="P114" s="186"/>
      <c r="Q114" s="186"/>
      <c r="R114" s="186"/>
      <c r="S114" s="186"/>
      <c r="T114" s="186"/>
      <c r="U114" s="186"/>
      <c r="V114" s="190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29"/>
        <v>0</v>
      </c>
      <c r="AL114" s="1">
        <f t="shared" si="130"/>
        <v>0</v>
      </c>
      <c r="AP114" s="1" t="str">
        <f t="shared" si="108"/>
        <v>N</v>
      </c>
      <c r="AQ114" s="1" t="str">
        <f t="shared" si="149"/>
        <v>N</v>
      </c>
      <c r="AR114" s="1" t="str">
        <f t="shared" si="150"/>
        <v>N</v>
      </c>
      <c r="AT114" s="15" t="str">
        <f t="shared" si="131"/>
        <v/>
      </c>
      <c r="AU114" s="1" t="str">
        <f t="shared" si="151"/>
        <v/>
      </c>
      <c r="AV114" s="1" t="str">
        <f t="shared" si="152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WWWWWL</v>
      </c>
      <c r="BY114" s="1">
        <f>General!G112</f>
        <v>-1</v>
      </c>
    </row>
    <row r="115" spans="1:77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9</v>
      </c>
      <c r="P115" s="186"/>
      <c r="Q115" s="186"/>
      <c r="R115" s="186"/>
      <c r="S115" s="186"/>
      <c r="T115" s="186"/>
      <c r="U115" s="186"/>
      <c r="V115" s="190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29"/>
        <v>0</v>
      </c>
      <c r="AL115" s="1">
        <f t="shared" si="130"/>
        <v>0</v>
      </c>
      <c r="AP115" s="1" t="str">
        <f t="shared" si="108"/>
        <v>N</v>
      </c>
      <c r="AQ115" s="1" t="str">
        <f t="shared" si="149"/>
        <v>N</v>
      </c>
      <c r="AR115" s="1" t="str">
        <f t="shared" si="150"/>
        <v>N</v>
      </c>
      <c r="AT115" s="15" t="str">
        <f t="shared" si="131"/>
        <v/>
      </c>
      <c r="AU115" s="1" t="str">
        <f t="shared" si="151"/>
        <v/>
      </c>
      <c r="AV115" s="1" t="str">
        <f t="shared" si="152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WWWWLW</v>
      </c>
      <c r="BY115" s="1">
        <f>General!G113</f>
        <v>1</v>
      </c>
    </row>
    <row r="116" spans="1:77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13</v>
      </c>
      <c r="P116" s="186"/>
      <c r="Q116" s="186"/>
      <c r="R116" s="186"/>
      <c r="S116" s="186"/>
      <c r="T116" s="186"/>
      <c r="U116" s="186"/>
      <c r="V116" s="190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29"/>
        <v>0</v>
      </c>
      <c r="AL116" s="1">
        <f t="shared" si="130"/>
        <v>0</v>
      </c>
      <c r="AP116" s="1" t="str">
        <f t="shared" si="108"/>
        <v>N</v>
      </c>
      <c r="AQ116" s="1" t="str">
        <f t="shared" si="149"/>
        <v>N</v>
      </c>
      <c r="AR116" s="1" t="str">
        <f t="shared" si="150"/>
        <v>N</v>
      </c>
      <c r="AT116" s="15" t="str">
        <f t="shared" si="131"/>
        <v/>
      </c>
      <c r="AU116" s="1" t="str">
        <f t="shared" si="151"/>
        <v/>
      </c>
      <c r="AV116" s="1" t="str">
        <f t="shared" si="152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WWWLWL</v>
      </c>
      <c r="BY116" s="1">
        <f>General!G114</f>
        <v>-1</v>
      </c>
    </row>
    <row r="117" spans="1:77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29"/>
        <v>0</v>
      </c>
      <c r="AL117" s="1">
        <f t="shared" si="130"/>
        <v>0</v>
      </c>
      <c r="AP117" s="1" t="str">
        <f t="shared" si="108"/>
        <v>N</v>
      </c>
      <c r="AQ117" s="1" t="str">
        <f t="shared" si="149"/>
        <v>N</v>
      </c>
      <c r="AR117" s="1" t="str">
        <f t="shared" si="150"/>
        <v>N</v>
      </c>
      <c r="AT117" s="15" t="str">
        <f t="shared" si="131"/>
        <v/>
      </c>
      <c r="AU117" s="1" t="str">
        <f t="shared" si="151"/>
        <v/>
      </c>
      <c r="AV117" s="1" t="str">
        <f t="shared" si="152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29"/>
        <v>0</v>
      </c>
      <c r="AL118" s="1">
        <f t="shared" si="130"/>
        <v>0</v>
      </c>
      <c r="AP118" s="1" t="str">
        <f t="shared" si="108"/>
        <v>N</v>
      </c>
      <c r="AQ118" s="1" t="str">
        <f t="shared" si="149"/>
        <v>N</v>
      </c>
      <c r="AR118" s="1" t="str">
        <f t="shared" si="150"/>
        <v>N</v>
      </c>
      <c r="AT118" s="15" t="str">
        <f t="shared" si="131"/>
        <v/>
      </c>
      <c r="AU118" s="1" t="str">
        <f t="shared" si="151"/>
        <v/>
      </c>
      <c r="AV118" s="1" t="str">
        <f t="shared" si="152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WWLLWW</v>
      </c>
      <c r="BY118" s="1">
        <f>General!G116</f>
        <v>3</v>
      </c>
    </row>
    <row r="119" spans="1:77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29"/>
        <v>0</v>
      </c>
      <c r="AL119" s="1">
        <f t="shared" si="130"/>
        <v>0</v>
      </c>
      <c r="AP119" s="1" t="str">
        <f t="shared" si="108"/>
        <v>N</v>
      </c>
      <c r="AQ119" s="1" t="str">
        <f t="shared" si="149"/>
        <v>N</v>
      </c>
      <c r="AR119" s="1" t="str">
        <f t="shared" si="150"/>
        <v>N</v>
      </c>
      <c r="AT119" s="15" t="str">
        <f t="shared" si="131"/>
        <v/>
      </c>
      <c r="AU119" s="1" t="str">
        <f t="shared" si="151"/>
        <v/>
      </c>
      <c r="AV119" s="1" t="str">
        <f t="shared" si="152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LLLW</v>
      </c>
      <c r="BY119" s="1">
        <f>General!G117</f>
        <v>1</v>
      </c>
    </row>
    <row r="120" spans="1:77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29"/>
        <v>0</v>
      </c>
      <c r="AL120" s="1">
        <f t="shared" si="130"/>
        <v>0</v>
      </c>
      <c r="AP120" s="1" t="str">
        <f t="shared" si="108"/>
        <v>N</v>
      </c>
      <c r="AQ120" s="1" t="str">
        <f t="shared" si="149"/>
        <v>N</v>
      </c>
      <c r="AR120" s="1" t="str">
        <f t="shared" si="150"/>
        <v>N</v>
      </c>
      <c r="AT120" s="15" t="str">
        <f t="shared" si="131"/>
        <v/>
      </c>
      <c r="AU120" s="1" t="str">
        <f t="shared" si="151"/>
        <v/>
      </c>
      <c r="AV120" s="1" t="str">
        <f t="shared" si="152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 t="str">
        <f>General!F118</f>
        <v>WWWLWW</v>
      </c>
      <c r="BY120" s="1">
        <f>General!G118</f>
        <v>3</v>
      </c>
    </row>
    <row r="121" spans="1:77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29"/>
        <v>0</v>
      </c>
      <c r="AL121" s="1">
        <f t="shared" si="130"/>
        <v>0</v>
      </c>
      <c r="AP121" s="1" t="str">
        <f t="shared" si="108"/>
        <v>N</v>
      </c>
      <c r="AQ121" s="1" t="str">
        <f t="shared" si="149"/>
        <v>N</v>
      </c>
      <c r="AR121" s="1" t="str">
        <f t="shared" si="150"/>
        <v>N</v>
      </c>
      <c r="AT121" s="15" t="str">
        <f t="shared" si="131"/>
        <v/>
      </c>
      <c r="AU121" s="1" t="str">
        <f t="shared" si="151"/>
        <v/>
      </c>
      <c r="AV121" s="1" t="str">
        <f t="shared" si="152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 t="str">
        <f>General!F119</f>
        <v>WWLWWW</v>
      </c>
      <c r="BY121" s="1">
        <f>General!G119</f>
        <v>6</v>
      </c>
    </row>
    <row r="122" spans="1:77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29"/>
        <v>0</v>
      </c>
      <c r="AL122" s="1">
        <f t="shared" si="130"/>
        <v>0</v>
      </c>
      <c r="AP122" s="1" t="str">
        <f t="shared" si="108"/>
        <v>N</v>
      </c>
      <c r="AQ122" s="1" t="str">
        <f t="shared" si="149"/>
        <v>N</v>
      </c>
      <c r="AR122" s="1" t="str">
        <f t="shared" si="150"/>
        <v>N</v>
      </c>
      <c r="AT122" s="15" t="str">
        <f t="shared" si="131"/>
        <v/>
      </c>
      <c r="AU122" s="1" t="str">
        <f t="shared" si="151"/>
        <v/>
      </c>
      <c r="AV122" s="1" t="str">
        <f t="shared" si="152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 t="str">
        <f>General!F120</f>
        <v>WWLLLL</v>
      </c>
      <c r="BY122" s="1">
        <f>General!G120</f>
        <v>-6</v>
      </c>
    </row>
    <row r="123" spans="1:77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29"/>
        <v>0</v>
      </c>
      <c r="AL123" s="1">
        <f t="shared" si="130"/>
        <v>0</v>
      </c>
      <c r="AP123" s="1" t="str">
        <f t="shared" si="108"/>
        <v>N</v>
      </c>
      <c r="AQ123" s="1" t="str">
        <f t="shared" si="149"/>
        <v>N</v>
      </c>
      <c r="AR123" s="1" t="str">
        <f t="shared" si="150"/>
        <v>N</v>
      </c>
      <c r="AT123" s="15" t="str">
        <f t="shared" si="131"/>
        <v/>
      </c>
      <c r="AU123" s="1" t="str">
        <f t="shared" si="151"/>
        <v/>
      </c>
      <c r="AV123" s="1" t="str">
        <f t="shared" si="152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 t="str">
        <f>General!F121</f>
        <v>WWWWLL</v>
      </c>
      <c r="BY123" s="1">
        <f>General!G121</f>
        <v>-3</v>
      </c>
    </row>
    <row r="124" spans="1:77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29"/>
        <v>0</v>
      </c>
      <c r="AL124" s="1">
        <f t="shared" si="130"/>
        <v>0</v>
      </c>
      <c r="AP124" s="1" t="str">
        <f t="shared" si="108"/>
        <v>N</v>
      </c>
      <c r="AQ124" s="1" t="str">
        <f t="shared" si="149"/>
        <v>N</v>
      </c>
      <c r="AR124" s="1" t="str">
        <f t="shared" si="150"/>
        <v>N</v>
      </c>
      <c r="AT124" s="15" t="str">
        <f t="shared" si="131"/>
        <v/>
      </c>
      <c r="AU124" s="1" t="str">
        <f t="shared" si="151"/>
        <v/>
      </c>
      <c r="AV124" s="1" t="str">
        <f t="shared" si="152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 t="str">
        <f>General!F122</f>
        <v>WWWLLL</v>
      </c>
      <c r="BY124" s="1">
        <f>General!G122</f>
        <v>-6</v>
      </c>
    </row>
    <row r="125" spans="1:77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29"/>
        <v>0</v>
      </c>
      <c r="AL125" s="1">
        <f t="shared" si="130"/>
        <v>0</v>
      </c>
      <c r="AP125" s="1" t="str">
        <f t="shared" si="108"/>
        <v>N</v>
      </c>
      <c r="AQ125" s="1" t="str">
        <f t="shared" si="149"/>
        <v>N</v>
      </c>
      <c r="AR125" s="1" t="str">
        <f t="shared" si="150"/>
        <v>N</v>
      </c>
      <c r="AT125" s="15" t="str">
        <f t="shared" si="131"/>
        <v/>
      </c>
      <c r="AU125" s="1" t="str">
        <f t="shared" si="151"/>
        <v/>
      </c>
      <c r="AV125" s="1" t="str">
        <f t="shared" si="152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>
        <f>General!F123</f>
        <v>0</v>
      </c>
      <c r="BY125" s="1">
        <f>General!G123</f>
        <v>0</v>
      </c>
    </row>
    <row r="126" spans="1:77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29"/>
        <v>0</v>
      </c>
      <c r="AL126" s="1">
        <f t="shared" si="130"/>
        <v>0</v>
      </c>
      <c r="AP126" s="1" t="str">
        <f t="shared" si="108"/>
        <v>N</v>
      </c>
      <c r="AQ126" s="1" t="str">
        <f t="shared" si="149"/>
        <v>N</v>
      </c>
      <c r="AR126" s="1" t="str">
        <f t="shared" si="150"/>
        <v>N</v>
      </c>
      <c r="AT126" s="15" t="str">
        <f t="shared" si="131"/>
        <v/>
      </c>
      <c r="AU126" s="1" t="str">
        <f t="shared" si="151"/>
        <v/>
      </c>
      <c r="AV126" s="1" t="str">
        <f t="shared" si="152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>
        <f>General!F124</f>
        <v>0</v>
      </c>
      <c r="BY126" s="1">
        <f>General!G124</f>
        <v>0</v>
      </c>
    </row>
    <row r="127" spans="1:77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29"/>
        <v>0</v>
      </c>
      <c r="AL127" s="1">
        <f t="shared" si="130"/>
        <v>0</v>
      </c>
      <c r="AP127" s="1" t="str">
        <f t="shared" si="108"/>
        <v>N</v>
      </c>
      <c r="AQ127" s="1" t="str">
        <f t="shared" si="149"/>
        <v>N</v>
      </c>
      <c r="AR127" s="1" t="str">
        <f t="shared" si="150"/>
        <v>N</v>
      </c>
      <c r="AT127" s="15" t="str">
        <f t="shared" si="131"/>
        <v/>
      </c>
      <c r="AU127" s="1" t="str">
        <f t="shared" si="151"/>
        <v/>
      </c>
      <c r="AV127" s="1" t="str">
        <f t="shared" si="152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>
        <f>General!F125</f>
        <v>0</v>
      </c>
      <c r="BY127" s="1">
        <f>General!G125</f>
        <v>0</v>
      </c>
    </row>
    <row r="128" spans="1:77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29"/>
        <v>0</v>
      </c>
      <c r="AL128" s="1">
        <f t="shared" si="130"/>
        <v>0</v>
      </c>
      <c r="AP128" s="1" t="str">
        <f t="shared" si="108"/>
        <v>N</v>
      </c>
      <c r="AQ128" s="1" t="str">
        <f t="shared" si="149"/>
        <v>N</v>
      </c>
      <c r="AR128" s="1" t="str">
        <f t="shared" si="150"/>
        <v>N</v>
      </c>
      <c r="AT128" s="15" t="str">
        <f t="shared" si="131"/>
        <v/>
      </c>
      <c r="AU128" s="1" t="str">
        <f t="shared" si="151"/>
        <v/>
      </c>
      <c r="AV128" s="1" t="str">
        <f t="shared" si="152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>
        <f>General!F126</f>
        <v>0</v>
      </c>
      <c r="BY128" s="1">
        <f>General!G126</f>
        <v>0</v>
      </c>
    </row>
    <row r="129" spans="31:77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29"/>
        <v>0</v>
      </c>
      <c r="AL129" s="1">
        <f t="shared" si="130"/>
        <v>0</v>
      </c>
      <c r="AP129" s="1" t="str">
        <f t="shared" si="108"/>
        <v>N</v>
      </c>
      <c r="AQ129" s="1" t="str">
        <f t="shared" si="149"/>
        <v>N</v>
      </c>
      <c r="AR129" s="1" t="str">
        <f t="shared" si="150"/>
        <v>N</v>
      </c>
      <c r="AT129" s="15" t="str">
        <f t="shared" si="131"/>
        <v/>
      </c>
      <c r="AU129" s="1" t="str">
        <f t="shared" si="151"/>
        <v/>
      </c>
      <c r="AV129" s="1" t="str">
        <f t="shared" si="152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>
        <f>General!F127</f>
        <v>0</v>
      </c>
      <c r="BY129" s="1">
        <f>General!G127</f>
        <v>0</v>
      </c>
    </row>
    <row r="130" spans="31:77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29"/>
        <v>0</v>
      </c>
      <c r="AL130" s="1">
        <f t="shared" si="130"/>
        <v>0</v>
      </c>
      <c r="AP130" s="1" t="str">
        <f t="shared" si="108"/>
        <v>N</v>
      </c>
      <c r="AQ130" s="1" t="str">
        <f t="shared" si="149"/>
        <v>N</v>
      </c>
      <c r="AR130" s="1" t="str">
        <f t="shared" si="150"/>
        <v>N</v>
      </c>
      <c r="AT130" s="15" t="str">
        <f t="shared" si="131"/>
        <v/>
      </c>
      <c r="AU130" s="1" t="str">
        <f t="shared" si="151"/>
        <v/>
      </c>
      <c r="AV130" s="1" t="str">
        <f t="shared" si="152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>
        <f>General!F128</f>
        <v>0</v>
      </c>
      <c r="BY130" s="1">
        <f>General!G128</f>
        <v>0</v>
      </c>
    </row>
    <row r="131" spans="31:77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29"/>
        <v>0</v>
      </c>
      <c r="AL131" s="1">
        <f t="shared" si="130"/>
        <v>0</v>
      </c>
      <c r="AP131" s="1" t="str">
        <f t="shared" si="108"/>
        <v>N</v>
      </c>
      <c r="AQ131" s="1" t="str">
        <f t="shared" si="149"/>
        <v>N</v>
      </c>
      <c r="AR131" s="1" t="str">
        <f t="shared" si="150"/>
        <v>N</v>
      </c>
      <c r="AT131" s="15" t="str">
        <f t="shared" si="131"/>
        <v/>
      </c>
      <c r="AU131" s="1" t="str">
        <f t="shared" si="151"/>
        <v/>
      </c>
      <c r="AV131" s="1" t="str">
        <f t="shared" si="152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>
        <f>General!F129</f>
        <v>0</v>
      </c>
      <c r="BY131" s="1">
        <f>General!G129</f>
        <v>0</v>
      </c>
    </row>
    <row r="132" spans="31:77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29"/>
        <v>0</v>
      </c>
      <c r="AL132" s="1">
        <f t="shared" si="130"/>
        <v>0</v>
      </c>
      <c r="AP132" s="1" t="str">
        <f t="shared" si="108"/>
        <v>N</v>
      </c>
      <c r="AQ132" s="1" t="str">
        <f t="shared" si="149"/>
        <v>N</v>
      </c>
      <c r="AR132" s="1" t="str">
        <f t="shared" si="150"/>
        <v>N</v>
      </c>
      <c r="AT132" s="15" t="str">
        <f t="shared" si="131"/>
        <v/>
      </c>
      <c r="AU132" s="1" t="str">
        <f t="shared" si="151"/>
        <v/>
      </c>
      <c r="AV132" s="1" t="str">
        <f t="shared" si="152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>
        <f>General!F130</f>
        <v>0</v>
      </c>
      <c r="BY132" s="1">
        <f>General!G130</f>
        <v>0</v>
      </c>
    </row>
    <row r="133" spans="31:77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29"/>
        <v>0</v>
      </c>
      <c r="AL133" s="1">
        <f t="shared" si="130"/>
        <v>0</v>
      </c>
      <c r="AP133" s="1" t="str">
        <f t="shared" si="108"/>
        <v>N</v>
      </c>
      <c r="AQ133" s="1" t="str">
        <f t="shared" si="149"/>
        <v>N</v>
      </c>
      <c r="AR133" s="1" t="str">
        <f t="shared" si="150"/>
        <v>N</v>
      </c>
      <c r="AT133" s="15" t="str">
        <f t="shared" si="131"/>
        <v/>
      </c>
      <c r="AU133" s="1" t="str">
        <f t="shared" si="151"/>
        <v/>
      </c>
      <c r="AV133" s="1" t="str">
        <f t="shared" si="152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>
        <f>General!F131</f>
        <v>0</v>
      </c>
      <c r="BY133" s="1">
        <f>General!G131</f>
        <v>0</v>
      </c>
    </row>
    <row r="134" spans="31:77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29"/>
        <v>0</v>
      </c>
      <c r="AL134" s="1">
        <f t="shared" si="130"/>
        <v>0</v>
      </c>
      <c r="AP134" s="1" t="str">
        <f t="shared" si="108"/>
        <v>N</v>
      </c>
      <c r="AQ134" s="1" t="str">
        <f t="shared" si="149"/>
        <v>N</v>
      </c>
      <c r="AR134" s="1" t="str">
        <f t="shared" si="150"/>
        <v>N</v>
      </c>
      <c r="AT134" s="15" t="str">
        <f t="shared" si="131"/>
        <v/>
      </c>
      <c r="AU134" s="1" t="str">
        <f t="shared" si="151"/>
        <v/>
      </c>
      <c r="AV134" s="1" t="str">
        <f t="shared" si="152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>
        <f>General!F132</f>
        <v>0</v>
      </c>
      <c r="BY134" s="1">
        <f>General!G132</f>
        <v>0</v>
      </c>
    </row>
    <row r="135" spans="31:77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29"/>
        <v>0</v>
      </c>
      <c r="AL135" s="1">
        <f t="shared" si="130"/>
        <v>0</v>
      </c>
      <c r="AP135" s="1" t="str">
        <f t="shared" si="108"/>
        <v>N</v>
      </c>
      <c r="AQ135" s="1" t="str">
        <f t="shared" si="149"/>
        <v>N</v>
      </c>
      <c r="AR135" s="1" t="str">
        <f t="shared" si="150"/>
        <v>N</v>
      </c>
      <c r="AT135" s="15" t="str">
        <f t="shared" si="131"/>
        <v/>
      </c>
      <c r="AU135" s="1" t="str">
        <f t="shared" si="151"/>
        <v/>
      </c>
      <c r="AV135" s="1" t="str">
        <f t="shared" si="152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>
        <f>General!F133</f>
        <v>0</v>
      </c>
      <c r="BY135" s="1">
        <f>General!G133</f>
        <v>0</v>
      </c>
    </row>
    <row r="136" spans="31:77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29"/>
        <v>0</v>
      </c>
      <c r="AL136" s="1">
        <f t="shared" si="130"/>
        <v>0</v>
      </c>
      <c r="AP136" s="1" t="str">
        <f t="shared" si="108"/>
        <v>N</v>
      </c>
      <c r="AQ136" s="1" t="str">
        <f t="shared" si="149"/>
        <v>N</v>
      </c>
      <c r="AR136" s="1" t="str">
        <f t="shared" si="150"/>
        <v>N</v>
      </c>
      <c r="AT136" s="15" t="str">
        <f t="shared" si="131"/>
        <v/>
      </c>
      <c r="AU136" s="1" t="str">
        <f t="shared" si="151"/>
        <v/>
      </c>
      <c r="AV136" s="1" t="str">
        <f t="shared" si="152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>
        <f>General!F134</f>
        <v>0</v>
      </c>
      <c r="BY136" s="1">
        <f>General!G134</f>
        <v>0</v>
      </c>
    </row>
    <row r="137" spans="31:77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29"/>
        <v>0</v>
      </c>
      <c r="AL137" s="1">
        <f t="shared" si="130"/>
        <v>0</v>
      </c>
      <c r="AP137" s="1" t="str">
        <f t="shared" si="108"/>
        <v>N</v>
      </c>
      <c r="AQ137" s="1" t="str">
        <f t="shared" si="149"/>
        <v>N</v>
      </c>
      <c r="AR137" s="1" t="str">
        <f t="shared" si="150"/>
        <v>N</v>
      </c>
      <c r="AT137" s="15" t="str">
        <f t="shared" si="131"/>
        <v/>
      </c>
      <c r="AU137" s="1" t="str">
        <f t="shared" si="151"/>
        <v/>
      </c>
      <c r="AV137" s="1" t="str">
        <f t="shared" si="152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>
        <f>General!F135</f>
        <v>0</v>
      </c>
      <c r="BY137" s="1">
        <f>General!G135</f>
        <v>0</v>
      </c>
    </row>
    <row r="138" spans="31:77">
      <c r="AE138" s="1" t="str">
        <f t="shared" ref="AE138:AE169" si="153">IF(M137="","",IF(Y138="B",IF(M137="P",BI138,""),IF(BG138="P",BI138,"")))</f>
        <v/>
      </c>
      <c r="AF138" s="1" t="str">
        <f t="shared" ref="AF138:AF169" si="154">IF(M137="","",IF(Y138="B",IF(M137="B",BI138,""),IF(BG138="B",BI138,"")))</f>
        <v/>
      </c>
      <c r="AG138" s="1" t="str">
        <f t="shared" ref="AG138:AG169" si="155">IF(M137="","",IF(Z138="B",IF(M137="P",BK138,""),IF(BG138="B",BK138,"")))</f>
        <v/>
      </c>
      <c r="AH138" s="1" t="str">
        <f t="shared" ref="AH138:AH169" si="156">IF(M137="","",IF(Z138="B",IF(M137="B",BK138,""),IF(BG138="P",BK138,"")))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29"/>
        <v>0</v>
      </c>
      <c r="AL138" s="1">
        <f t="shared" si="130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si="131"/>
        <v/>
      </c>
      <c r="AU138" s="1" t="str">
        <f t="shared" ref="AU138:AU163" si="162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>
        <f>General!F136</f>
        <v>0</v>
      </c>
      <c r="BY138" s="1">
        <f>General!G136</f>
        <v>0</v>
      </c>
    </row>
    <row r="139" spans="31:77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ref="AT139:AT163" si="166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62"/>
        <v/>
      </c>
      <c r="AV139" s="1" t="str">
        <f t="shared" si="163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>
        <f>General!F137</f>
        <v>0</v>
      </c>
      <c r="BY139" s="1">
        <f>General!G137</f>
        <v>0</v>
      </c>
    </row>
    <row r="140" spans="31:77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4"/>
        <v>0</v>
      </c>
      <c r="AL140" s="1">
        <f t="shared" si="165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6"/>
        <v/>
      </c>
      <c r="AU140" s="1" t="str">
        <f t="shared" si="162"/>
        <v/>
      </c>
      <c r="AV140" s="1" t="str">
        <f t="shared" si="163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>
        <f>General!F138</f>
        <v>0</v>
      </c>
      <c r="BY140" s="1">
        <f>General!G138</f>
        <v>0</v>
      </c>
    </row>
    <row r="141" spans="31:77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4"/>
        <v>0</v>
      </c>
      <c r="AL141" s="1">
        <f t="shared" si="165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6"/>
        <v/>
      </c>
      <c r="AU141" s="1" t="str">
        <f t="shared" si="162"/>
        <v/>
      </c>
      <c r="AV141" s="1" t="str">
        <f t="shared" si="163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>
        <f>General!F139</f>
        <v>0</v>
      </c>
      <c r="BY141" s="1">
        <f>General!G139</f>
        <v>0</v>
      </c>
    </row>
    <row r="142" spans="31:77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4"/>
        <v>0</v>
      </c>
      <c r="AL142" s="1">
        <f t="shared" si="165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6"/>
        <v/>
      </c>
      <c r="AU142" s="1" t="str">
        <f t="shared" si="162"/>
        <v/>
      </c>
      <c r="AV142" s="1" t="str">
        <f t="shared" si="163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>
        <f>General!F140</f>
        <v>0</v>
      </c>
      <c r="BY142" s="1">
        <f>General!G140</f>
        <v>0</v>
      </c>
    </row>
    <row r="143" spans="31:77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4"/>
        <v>0</v>
      </c>
      <c r="AL143" s="1">
        <f t="shared" si="165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6"/>
        <v/>
      </c>
      <c r="AU143" s="1" t="str">
        <f t="shared" si="162"/>
        <v/>
      </c>
      <c r="AV143" s="1" t="str">
        <f t="shared" si="163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>
        <f>General!F141</f>
        <v>0</v>
      </c>
      <c r="BY143" s="1">
        <f>General!G141</f>
        <v>0</v>
      </c>
    </row>
    <row r="144" spans="31:77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4"/>
        <v>0</v>
      </c>
      <c r="AL144" s="1">
        <f t="shared" si="165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6"/>
        <v/>
      </c>
      <c r="AU144" s="1" t="str">
        <f t="shared" si="162"/>
        <v/>
      </c>
      <c r="AV144" s="1" t="str">
        <f t="shared" si="163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>
        <f>General!F142</f>
        <v>0</v>
      </c>
      <c r="BY144" s="1">
        <f>General!G142</f>
        <v>0</v>
      </c>
    </row>
    <row r="145" spans="31:77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4"/>
        <v>0</v>
      </c>
      <c r="AL145" s="1">
        <f t="shared" si="165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6"/>
        <v/>
      </c>
      <c r="AU145" s="1" t="str">
        <f t="shared" si="162"/>
        <v/>
      </c>
      <c r="AV145" s="1" t="str">
        <f t="shared" si="163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>
        <f>General!F143</f>
        <v>0</v>
      </c>
      <c r="BY145" s="1">
        <f>General!G143</f>
        <v>0</v>
      </c>
    </row>
    <row r="146" spans="31:77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4"/>
        <v>0</v>
      </c>
      <c r="AL146" s="1">
        <f t="shared" si="165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6"/>
        <v/>
      </c>
      <c r="AU146" s="1" t="str">
        <f t="shared" si="162"/>
        <v/>
      </c>
      <c r="AV146" s="1" t="str">
        <f t="shared" si="163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>
        <f>General!F144</f>
        <v>0</v>
      </c>
      <c r="BY146" s="1">
        <f>General!G144</f>
        <v>0</v>
      </c>
    </row>
    <row r="147" spans="31:77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4"/>
        <v>0</v>
      </c>
      <c r="AL147" s="1">
        <f t="shared" si="165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6"/>
        <v/>
      </c>
      <c r="AU147" s="1" t="str">
        <f t="shared" si="162"/>
        <v/>
      </c>
      <c r="AV147" s="1" t="str">
        <f t="shared" si="163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>
        <f>General!F145</f>
        <v>0</v>
      </c>
      <c r="BY147" s="1">
        <f>General!G145</f>
        <v>0</v>
      </c>
    </row>
    <row r="148" spans="31:77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4"/>
        <v>0</v>
      </c>
      <c r="AL148" s="1">
        <f t="shared" si="165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6"/>
        <v/>
      </c>
      <c r="AU148" s="1" t="str">
        <f t="shared" si="162"/>
        <v/>
      </c>
      <c r="AV148" s="1" t="str">
        <f t="shared" si="163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>
        <f>General!F146</f>
        <v>0</v>
      </c>
      <c r="BY148" s="1">
        <f>General!G146</f>
        <v>0</v>
      </c>
    </row>
    <row r="149" spans="31:77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4"/>
        <v>0</v>
      </c>
      <c r="AL149" s="1">
        <f t="shared" si="165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6"/>
        <v/>
      </c>
      <c r="AU149" s="1" t="str">
        <f t="shared" si="162"/>
        <v/>
      </c>
      <c r="AV149" s="1" t="str">
        <f t="shared" si="163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>
        <f>General!F147</f>
        <v>0</v>
      </c>
      <c r="BY149" s="1">
        <f>General!G147</f>
        <v>0</v>
      </c>
    </row>
    <row r="150" spans="31:77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4"/>
        <v>0</v>
      </c>
      <c r="AL150" s="1">
        <f t="shared" si="165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6"/>
        <v/>
      </c>
      <c r="AU150" s="1" t="str">
        <f t="shared" si="162"/>
        <v/>
      </c>
      <c r="AV150" s="1" t="str">
        <f t="shared" si="163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>
        <f>General!F148</f>
        <v>0</v>
      </c>
      <c r="BY150" s="1">
        <f>General!G148</f>
        <v>0</v>
      </c>
    </row>
    <row r="151" spans="31:77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4"/>
        <v>0</v>
      </c>
      <c r="AL151" s="1">
        <f t="shared" si="165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6"/>
        <v/>
      </c>
      <c r="AU151" s="1" t="str">
        <f t="shared" si="162"/>
        <v/>
      </c>
      <c r="AV151" s="1" t="str">
        <f t="shared" si="163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>
        <f>General!F149</f>
        <v>0</v>
      </c>
      <c r="BY151" s="1">
        <f>General!G149</f>
        <v>0</v>
      </c>
    </row>
    <row r="152" spans="31:77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4"/>
        <v>0</v>
      </c>
      <c r="AL152" s="1">
        <f t="shared" si="165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6"/>
        <v/>
      </c>
      <c r="AU152" s="1" t="str">
        <f t="shared" si="162"/>
        <v/>
      </c>
      <c r="AV152" s="1" t="str">
        <f t="shared" si="163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>
        <f>General!F150</f>
        <v>0</v>
      </c>
      <c r="BY152" s="1">
        <f>General!G150</f>
        <v>0</v>
      </c>
    </row>
    <row r="153" spans="31:77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4"/>
        <v>0</v>
      </c>
      <c r="AL153" s="1">
        <f t="shared" si="165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6"/>
        <v/>
      </c>
      <c r="AU153" s="1" t="str">
        <f t="shared" si="162"/>
        <v/>
      </c>
      <c r="AV153" s="1" t="str">
        <f t="shared" si="163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>
        <f>General!F151</f>
        <v>0</v>
      </c>
      <c r="BY153" s="1">
        <f>General!G151</f>
        <v>0</v>
      </c>
    </row>
    <row r="154" spans="31:77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4"/>
        <v>0</v>
      </c>
      <c r="AL154" s="1">
        <f t="shared" si="165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6"/>
        <v/>
      </c>
      <c r="AU154" s="1" t="str">
        <f t="shared" si="162"/>
        <v/>
      </c>
      <c r="AV154" s="1" t="str">
        <f t="shared" si="163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>
        <f>General!F152</f>
        <v>0</v>
      </c>
      <c r="BY154" s="1">
        <f>General!G152</f>
        <v>0</v>
      </c>
    </row>
    <row r="155" spans="31:77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4"/>
        <v>0</v>
      </c>
      <c r="AL155" s="1">
        <f t="shared" si="165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6"/>
        <v/>
      </c>
      <c r="AU155" s="1" t="str">
        <f t="shared" si="162"/>
        <v/>
      </c>
      <c r="AV155" s="1" t="str">
        <f t="shared" si="163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>
        <f>General!F153</f>
        <v>0</v>
      </c>
      <c r="BY155" s="1">
        <f>General!G153</f>
        <v>0</v>
      </c>
    </row>
    <row r="156" spans="31:77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4"/>
        <v>0</v>
      </c>
      <c r="AL156" s="1">
        <f t="shared" si="165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6"/>
        <v/>
      </c>
      <c r="AU156" s="1" t="str">
        <f t="shared" si="162"/>
        <v/>
      </c>
      <c r="AV156" s="1" t="str">
        <f t="shared" si="163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>
        <f>General!F154</f>
        <v>0</v>
      </c>
      <c r="BY156" s="1">
        <f>General!G154</f>
        <v>0</v>
      </c>
    </row>
    <row r="157" spans="31:77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4"/>
        <v>0</v>
      </c>
      <c r="AL157" s="1">
        <f t="shared" si="165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6"/>
        <v/>
      </c>
      <c r="AU157" s="1" t="str">
        <f t="shared" si="162"/>
        <v/>
      </c>
      <c r="AV157" s="1" t="str">
        <f t="shared" si="163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>
        <f>General!F155</f>
        <v>0</v>
      </c>
      <c r="BY157" s="1">
        <f>General!G155</f>
        <v>0</v>
      </c>
    </row>
    <row r="158" spans="31:77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4"/>
        <v>0</v>
      </c>
      <c r="AL158" s="1">
        <f t="shared" si="165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6"/>
        <v/>
      </c>
      <c r="AU158" s="1" t="str">
        <f t="shared" si="162"/>
        <v/>
      </c>
      <c r="AV158" s="1" t="str">
        <f t="shared" si="163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>
        <f>General!F156</f>
        <v>0</v>
      </c>
      <c r="BY158" s="1">
        <f>General!G156</f>
        <v>0</v>
      </c>
    </row>
    <row r="159" spans="31:77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4"/>
        <v>0</v>
      </c>
      <c r="AL159" s="1">
        <f t="shared" si="165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6"/>
        <v/>
      </c>
      <c r="AU159" s="1" t="str">
        <f t="shared" si="162"/>
        <v/>
      </c>
      <c r="AV159" s="1" t="str">
        <f t="shared" si="163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>
        <f>General!F157</f>
        <v>0</v>
      </c>
      <c r="BY159" s="1">
        <f>General!G157</f>
        <v>0</v>
      </c>
    </row>
    <row r="160" spans="31:77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4"/>
        <v>0</v>
      </c>
      <c r="AL160" s="1">
        <f t="shared" si="165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6"/>
        <v/>
      </c>
      <c r="AU160" s="1" t="str">
        <f t="shared" si="162"/>
        <v/>
      </c>
      <c r="AV160" s="1" t="str">
        <f t="shared" si="163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>
        <f>General!F158</f>
        <v>0</v>
      </c>
      <c r="BY160" s="1">
        <f>General!G158</f>
        <v>0</v>
      </c>
    </row>
    <row r="161" spans="31:77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4"/>
        <v>0</v>
      </c>
      <c r="AL161" s="1">
        <f t="shared" si="165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6"/>
        <v/>
      </c>
      <c r="AU161" s="1" t="str">
        <f t="shared" si="162"/>
        <v/>
      </c>
      <c r="AV161" s="1" t="str">
        <f t="shared" si="163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>
        <f>General!F159</f>
        <v>0</v>
      </c>
      <c r="BY161" s="1">
        <f>General!G159</f>
        <v>0</v>
      </c>
    </row>
    <row r="162" spans="31:77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4"/>
        <v>0</v>
      </c>
      <c r="AL162" s="1">
        <f t="shared" si="165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6"/>
        <v/>
      </c>
      <c r="AU162" s="1" t="str">
        <f t="shared" si="162"/>
        <v/>
      </c>
      <c r="AV162" s="1" t="str">
        <f t="shared" si="163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>
        <f>General!F160</f>
        <v>0</v>
      </c>
      <c r="BY162" s="1">
        <f>General!G160</f>
        <v>0</v>
      </c>
    </row>
    <row r="163" spans="31:77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4"/>
        <v>0</v>
      </c>
      <c r="AL163" s="1">
        <f t="shared" si="165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6"/>
        <v/>
      </c>
      <c r="AU163" s="1" t="str">
        <f t="shared" si="162"/>
        <v/>
      </c>
      <c r="AV163" s="1" t="str">
        <f t="shared" si="163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>
        <f>General!F161</f>
        <v>0</v>
      </c>
      <c r="BY163" s="1">
        <f>General!G161</f>
        <v>0</v>
      </c>
    </row>
    <row r="164" spans="31:77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4"/>
        <v>0</v>
      </c>
      <c r="AL164" s="1">
        <f t="shared" si="165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>
        <f>General!F162</f>
        <v>0</v>
      </c>
      <c r="BY164" s="1">
        <f>General!G162</f>
        <v>0</v>
      </c>
    </row>
    <row r="165" spans="31:77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4"/>
        <v>0</v>
      </c>
      <c r="AL165" s="1">
        <f t="shared" si="165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>
        <f>General!F163</f>
        <v>0</v>
      </c>
      <c r="BY165" s="1">
        <f>General!G163</f>
        <v>0</v>
      </c>
    </row>
    <row r="166" spans="31:77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4"/>
        <v>0</v>
      </c>
      <c r="AL166" s="1">
        <f t="shared" si="165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>
        <f>General!F164</f>
        <v>0</v>
      </c>
      <c r="BY166" s="1">
        <f>General!G164</f>
        <v>0</v>
      </c>
    </row>
    <row r="167" spans="31:77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4"/>
        <v>0</v>
      </c>
      <c r="AL167" s="1">
        <f t="shared" si="165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>
        <f>General!F165</f>
        <v>0</v>
      </c>
      <c r="BY167" s="1">
        <f>General!G165</f>
        <v>0</v>
      </c>
    </row>
    <row r="168" spans="31:77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4"/>
        <v>0</v>
      </c>
      <c r="AL168" s="1">
        <f t="shared" si="165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>
        <f>General!F166</f>
        <v>0</v>
      </c>
      <c r="BY168" s="1">
        <f>General!G166</f>
        <v>0</v>
      </c>
    </row>
    <row r="169" spans="31:77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4"/>
        <v>0</v>
      </c>
      <c r="AL169" s="1">
        <f t="shared" si="165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>
        <f>General!F167</f>
        <v>0</v>
      </c>
      <c r="BY169" s="1">
        <f>General!G167</f>
        <v>0</v>
      </c>
    </row>
    <row r="170" spans="31:77">
      <c r="AE170" s="1" t="str">
        <f t="shared" ref="AE170:AE195" si="167">IF(M169="","",IF(Y170="B",IF(M169="P",BI170,""),IF(BG170="P",BI170,"")))</f>
        <v/>
      </c>
      <c r="AF170" s="1" t="str">
        <f t="shared" ref="AF170:AF195" si="168">IF(M169="","",IF(Y170="B",IF(M169="B",BI170,""),IF(BG170="B",BI170,"")))</f>
        <v/>
      </c>
      <c r="AG170" s="1" t="str">
        <f t="shared" ref="AG170:AG195" si="169">IF(M169="","",IF(Z170="B",IF(M169="P",BK170,""),IF(BG170="B",BK170,"")))</f>
        <v/>
      </c>
      <c r="AH170" s="1" t="str">
        <f t="shared" ref="AH170:AH195" si="170">IF(M169="","",IF(Z170="B",IF(M169="B",BK170,""),IF(BG170="P",BK170,"")))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>
        <f>General!F168</f>
        <v>0</v>
      </c>
      <c r="BY170" s="1">
        <f>General!G168</f>
        <v>0</v>
      </c>
    </row>
    <row r="171" spans="31:77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4"/>
        <v>0</v>
      </c>
      <c r="AL171" s="1">
        <f t="shared" si="165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>
        <f>General!F169</f>
        <v>0</v>
      </c>
      <c r="BY171" s="1">
        <f>General!G169</f>
        <v>0</v>
      </c>
    </row>
    <row r="172" spans="31:77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4"/>
        <v>0</v>
      </c>
      <c r="AL172" s="1">
        <f t="shared" si="165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>
        <f>General!F170</f>
        <v>0</v>
      </c>
      <c r="BY172" s="1">
        <f>General!G170</f>
        <v>0</v>
      </c>
    </row>
    <row r="173" spans="31:77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4"/>
        <v>0</v>
      </c>
      <c r="AL173" s="1">
        <f t="shared" si="165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>
        <f>General!F171</f>
        <v>0</v>
      </c>
      <c r="BY173" s="1">
        <f>General!G171</f>
        <v>0</v>
      </c>
    </row>
    <row r="174" spans="31:77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4"/>
        <v>0</v>
      </c>
      <c r="AL174" s="1">
        <f t="shared" si="165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>
        <f>General!F172</f>
        <v>0</v>
      </c>
      <c r="BY174" s="1">
        <f>General!G172</f>
        <v>0</v>
      </c>
    </row>
    <row r="175" spans="31:77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4"/>
        <v>0</v>
      </c>
      <c r="AL175" s="1">
        <f t="shared" si="165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>
        <f>General!F173</f>
        <v>0</v>
      </c>
      <c r="BY175" s="1">
        <f>General!G173</f>
        <v>0</v>
      </c>
    </row>
    <row r="176" spans="31:77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4"/>
        <v>0</v>
      </c>
      <c r="AL176" s="1">
        <f t="shared" si="165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>
        <f>General!F174</f>
        <v>0</v>
      </c>
      <c r="BY176" s="1">
        <f>General!G174</f>
        <v>0</v>
      </c>
    </row>
    <row r="177" spans="31:77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4"/>
        <v>0</v>
      </c>
      <c r="AL177" s="1">
        <f t="shared" si="165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>
        <f>General!F175</f>
        <v>0</v>
      </c>
      <c r="BY177" s="1">
        <f>General!G175</f>
        <v>0</v>
      </c>
    </row>
    <row r="178" spans="31:77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4"/>
        <v>0</v>
      </c>
      <c r="AL178" s="1">
        <f t="shared" si="165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>
        <f>General!F176</f>
        <v>0</v>
      </c>
      <c r="BY178" s="1">
        <f>General!G176</f>
        <v>0</v>
      </c>
    </row>
    <row r="179" spans="31:77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4"/>
        <v>0</v>
      </c>
      <c r="AL179" s="1">
        <f t="shared" si="165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>
        <f>General!F177</f>
        <v>0</v>
      </c>
      <c r="BY179" s="1">
        <f>General!G177</f>
        <v>0</v>
      </c>
    </row>
    <row r="180" spans="31:77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4"/>
        <v>0</v>
      </c>
      <c r="AL180" s="1">
        <f t="shared" si="165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>
        <f>General!F178</f>
        <v>0</v>
      </c>
      <c r="BY180" s="1">
        <f>General!G178</f>
        <v>0</v>
      </c>
    </row>
    <row r="181" spans="31:77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4"/>
        <v>0</v>
      </c>
      <c r="AL181" s="1">
        <f t="shared" si="165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>
        <f>General!F179</f>
        <v>0</v>
      </c>
      <c r="BY181" s="1">
        <f>General!G179</f>
        <v>0</v>
      </c>
    </row>
    <row r="182" spans="31:77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4"/>
        <v>0</v>
      </c>
      <c r="AL182" s="1">
        <f t="shared" si="165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>
        <f>General!F180</f>
        <v>0</v>
      </c>
      <c r="BY182" s="1">
        <f>General!G180</f>
        <v>0</v>
      </c>
    </row>
    <row r="183" spans="31:77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4"/>
        <v>0</v>
      </c>
      <c r="AL183" s="1">
        <f t="shared" si="165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>
        <f>General!F181</f>
        <v>0</v>
      </c>
      <c r="BY183" s="1">
        <f>General!G181</f>
        <v>0</v>
      </c>
    </row>
    <row r="184" spans="31:77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4"/>
        <v>0</v>
      </c>
      <c r="AL184" s="1">
        <f t="shared" si="165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>
        <f>General!F182</f>
        <v>0</v>
      </c>
      <c r="BY184" s="1">
        <f>General!G182</f>
        <v>0</v>
      </c>
    </row>
    <row r="185" spans="31:77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4"/>
        <v>0</v>
      </c>
      <c r="AL185" s="1">
        <f t="shared" si="165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>
        <f>General!F183</f>
        <v>0</v>
      </c>
      <c r="BY185" s="1">
        <f>General!G183</f>
        <v>0</v>
      </c>
    </row>
    <row r="186" spans="31:77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4"/>
        <v>0</v>
      </c>
      <c r="AL186" s="1">
        <f t="shared" si="165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>
        <f>General!F184</f>
        <v>0</v>
      </c>
      <c r="BY186" s="1">
        <f>General!G184</f>
        <v>0</v>
      </c>
    </row>
    <row r="187" spans="31:77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4"/>
        <v>0</v>
      </c>
      <c r="AL187" s="1">
        <f t="shared" si="165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>
        <f>General!F185</f>
        <v>0</v>
      </c>
      <c r="BY187" s="1">
        <f>General!G185</f>
        <v>0</v>
      </c>
    </row>
    <row r="188" spans="31:77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4"/>
        <v>0</v>
      </c>
      <c r="AL188" s="1">
        <f t="shared" si="165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>
        <f>General!F186</f>
        <v>0</v>
      </c>
      <c r="BY188" s="1">
        <f>General!G186</f>
        <v>0</v>
      </c>
    </row>
    <row r="189" spans="31:77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4"/>
        <v>0</v>
      </c>
      <c r="AL189" s="1">
        <f t="shared" si="165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>
        <f>General!F187</f>
        <v>0</v>
      </c>
      <c r="BY189" s="1">
        <f>General!G187</f>
        <v>0</v>
      </c>
    </row>
    <row r="190" spans="31:77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4"/>
        <v>0</v>
      </c>
      <c r="AL190" s="1">
        <f t="shared" si="165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>
        <f>General!F188</f>
        <v>0</v>
      </c>
      <c r="BY190" s="1">
        <f>General!G188</f>
        <v>0</v>
      </c>
    </row>
    <row r="191" spans="31:77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4"/>
        <v>0</v>
      </c>
      <c r="AL191" s="1">
        <f t="shared" si="165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>
        <f>General!F189</f>
        <v>0</v>
      </c>
      <c r="BY191" s="1">
        <f>General!G189</f>
        <v>0</v>
      </c>
    </row>
    <row r="192" spans="31:77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4"/>
        <v>0</v>
      </c>
      <c r="AL192" s="1">
        <f t="shared" si="165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>
        <f>General!F190</f>
        <v>0</v>
      </c>
      <c r="BY192" s="1">
        <f>General!G190</f>
        <v>0</v>
      </c>
    </row>
    <row r="193" spans="31:77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4"/>
        <v>0</v>
      </c>
      <c r="AL193" s="1">
        <f t="shared" si="165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>
        <f>General!F191</f>
        <v>0</v>
      </c>
      <c r="BY193" s="1">
        <f>General!G191</f>
        <v>0</v>
      </c>
    </row>
    <row r="194" spans="31:77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4"/>
        <v>0</v>
      </c>
      <c r="AL194" s="1">
        <f t="shared" si="165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>
        <f>General!F192</f>
        <v>0</v>
      </c>
      <c r="BY194" s="1">
        <f>General!G192</f>
        <v>0</v>
      </c>
    </row>
    <row r="195" spans="31:77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4"/>
        <v>0</v>
      </c>
      <c r="AL195" s="1">
        <f t="shared" si="165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>
        <f>General!F193</f>
        <v>0</v>
      </c>
      <c r="BY195" s="1">
        <f>General!G193</f>
        <v>0</v>
      </c>
    </row>
    <row r="196" spans="31:77">
      <c r="AE196" s="1" t="str">
        <f t="shared" ref="AE196:AE209" si="175">IF(M195="","",IF(Y196="B",IF(M195="P",BI196,""),IF(BF196="B",BI196,"")))</f>
        <v/>
      </c>
      <c r="AF196" s="1" t="str">
        <f t="shared" ref="AF196:AF209" si="176">IF(M195="","",IF(Y196="B",IF(M195="B",BI196,""),IF(BF196="P",BI196,"")))</f>
        <v/>
      </c>
      <c r="AH196" s="1" t="str">
        <f t="shared" ref="AH196:AH209" si="177">IF(M195="","",IF(Z196="C",IF(M195="P",BK196,""),IF(M194="P",BK196,"")))</f>
        <v/>
      </c>
      <c r="AI196" s="1" t="str">
        <f t="shared" si="171"/>
        <v/>
      </c>
      <c r="AJ196" s="1" t="str">
        <f t="shared" si="172"/>
        <v/>
      </c>
      <c r="AK196" s="1">
        <f t="shared" si="164"/>
        <v>0</v>
      </c>
      <c r="AL196" s="1">
        <f t="shared" si="165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>
        <f>General!F194</f>
        <v>0</v>
      </c>
      <c r="BY196" s="1">
        <f>General!G194</f>
        <v>0</v>
      </c>
    </row>
    <row r="197" spans="31:77">
      <c r="AE197" s="1" t="str">
        <f t="shared" si="175"/>
        <v/>
      </c>
      <c r="AF197" s="1" t="str">
        <f t="shared" si="176"/>
        <v/>
      </c>
      <c r="AH197" s="1" t="str">
        <f t="shared" si="177"/>
        <v/>
      </c>
      <c r="AI197" s="1" t="str">
        <f t="shared" si="171"/>
        <v/>
      </c>
      <c r="AJ197" s="1" t="str">
        <f t="shared" si="172"/>
        <v/>
      </c>
      <c r="AK197" s="1">
        <f t="shared" si="164"/>
        <v>0</v>
      </c>
      <c r="AL197" s="1">
        <f t="shared" si="165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>
        <f>General!F195</f>
        <v>0</v>
      </c>
      <c r="BY197" s="1">
        <f>General!G195</f>
        <v>0</v>
      </c>
    </row>
    <row r="198" spans="31:77">
      <c r="AE198" s="1" t="str">
        <f t="shared" si="175"/>
        <v/>
      </c>
      <c r="AF198" s="1" t="str">
        <f t="shared" si="176"/>
        <v/>
      </c>
      <c r="AH198" s="1" t="str">
        <f t="shared" si="177"/>
        <v/>
      </c>
      <c r="AI198" s="1" t="str">
        <f t="shared" si="171"/>
        <v/>
      </c>
      <c r="AJ198" s="1" t="str">
        <f t="shared" si="172"/>
        <v/>
      </c>
      <c r="AK198" s="1">
        <f t="shared" si="164"/>
        <v>0</v>
      </c>
      <c r="AL198" s="1">
        <f t="shared" si="165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>
        <f>General!F196</f>
        <v>0</v>
      </c>
      <c r="BY198" s="1">
        <f>General!G196</f>
        <v>0</v>
      </c>
    </row>
    <row r="199" spans="31:77">
      <c r="AE199" s="1" t="str">
        <f t="shared" si="175"/>
        <v/>
      </c>
      <c r="AF199" s="1" t="str">
        <f t="shared" si="176"/>
        <v/>
      </c>
      <c r="AH199" s="1" t="str">
        <f t="shared" si="177"/>
        <v/>
      </c>
      <c r="AI199" s="1" t="str">
        <f t="shared" si="171"/>
        <v/>
      </c>
      <c r="AJ199" s="1" t="str">
        <f t="shared" si="172"/>
        <v/>
      </c>
      <c r="AK199" s="1">
        <f t="shared" si="164"/>
        <v>0</v>
      </c>
      <c r="AL199" s="1">
        <f t="shared" si="165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>
        <f>General!F197</f>
        <v>0</v>
      </c>
      <c r="BY199" s="1">
        <f>General!G197</f>
        <v>0</v>
      </c>
    </row>
    <row r="200" spans="31:77">
      <c r="AE200" s="1" t="str">
        <f t="shared" si="175"/>
        <v/>
      </c>
      <c r="AF200" s="1" t="str">
        <f t="shared" si="176"/>
        <v/>
      </c>
      <c r="AH200" s="1" t="str">
        <f t="shared" si="177"/>
        <v/>
      </c>
      <c r="AI200" s="1" t="str">
        <f t="shared" si="171"/>
        <v/>
      </c>
      <c r="AJ200" s="1" t="str">
        <f t="shared" si="172"/>
        <v/>
      </c>
      <c r="AK200" s="1">
        <f t="shared" si="164"/>
        <v>0</v>
      </c>
      <c r="AL200" s="1">
        <f t="shared" si="165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>
        <f>General!F198</f>
        <v>0</v>
      </c>
      <c r="BY200" s="1">
        <f>General!G198</f>
        <v>0</v>
      </c>
    </row>
    <row r="201" spans="31:77">
      <c r="AE201" s="1" t="str">
        <f t="shared" si="175"/>
        <v/>
      </c>
      <c r="AF201" s="1" t="str">
        <f t="shared" si="176"/>
        <v/>
      </c>
      <c r="AH201" s="1" t="str">
        <f t="shared" si="177"/>
        <v/>
      </c>
      <c r="AI201" s="1" t="str">
        <f t="shared" si="171"/>
        <v/>
      </c>
      <c r="AJ201" s="1" t="str">
        <f t="shared" si="172"/>
        <v/>
      </c>
      <c r="AK201" s="1">
        <f t="shared" si="164"/>
        <v>0</v>
      </c>
      <c r="AL201" s="1">
        <f t="shared" si="165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>
        <f>General!F199</f>
        <v>0</v>
      </c>
      <c r="BY201" s="1">
        <f>General!G199</f>
        <v>0</v>
      </c>
    </row>
    <row r="202" spans="31:77">
      <c r="AE202" s="1" t="str">
        <f t="shared" si="175"/>
        <v/>
      </c>
      <c r="AF202" s="1" t="str">
        <f t="shared" si="176"/>
        <v/>
      </c>
      <c r="AH202" s="1" t="str">
        <f t="shared" si="177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80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>
        <f>General!F200</f>
        <v>0</v>
      </c>
      <c r="BY202" s="1">
        <f>General!G200</f>
        <v>0</v>
      </c>
    </row>
    <row r="203" spans="31:77">
      <c r="AE203" s="1" t="str">
        <f t="shared" si="175"/>
        <v/>
      </c>
      <c r="AF203" s="1" t="str">
        <f t="shared" si="176"/>
        <v/>
      </c>
      <c r="AH203" s="1" t="str">
        <f t="shared" si="177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2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3">IF(OR(K199&amp;K200&amp;K201="WLW",K200&amp;K201="WW"),"Y","N")</f>
        <v>N</v>
      </c>
      <c r="AR203" s="1" t="str">
        <f t="shared" ref="AR203:AR229" si="18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>
        <f>General!F201</f>
        <v>0</v>
      </c>
      <c r="BY203" s="1">
        <f>General!G201</f>
        <v>0</v>
      </c>
    </row>
    <row r="204" spans="31:77">
      <c r="AE204" s="1" t="str">
        <f t="shared" si="175"/>
        <v/>
      </c>
      <c r="AF204" s="1" t="str">
        <f t="shared" si="176"/>
        <v/>
      </c>
      <c r="AH204" s="1" t="str">
        <f t="shared" si="177"/>
        <v/>
      </c>
      <c r="AI204" s="1" t="str">
        <f t="shared" si="178"/>
        <v/>
      </c>
      <c r="AJ204" s="1" t="str">
        <f t="shared" si="179"/>
        <v/>
      </c>
      <c r="AK204" s="1">
        <f t="shared" si="181"/>
        <v>0</v>
      </c>
      <c r="AL204" s="1">
        <f t="shared" si="182"/>
        <v>0</v>
      </c>
      <c r="AP204" s="1" t="str">
        <f t="shared" si="180"/>
        <v>N</v>
      </c>
      <c r="AQ204" s="1" t="str">
        <f t="shared" si="183"/>
        <v>N</v>
      </c>
      <c r="AR204" s="1" t="str">
        <f t="shared" si="18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>
        <f>General!F202</f>
        <v>0</v>
      </c>
      <c r="BY204" s="1">
        <f>General!G202</f>
        <v>0</v>
      </c>
    </row>
    <row r="205" spans="31:77">
      <c r="AE205" s="1" t="str">
        <f t="shared" si="175"/>
        <v/>
      </c>
      <c r="AF205" s="1" t="str">
        <f t="shared" si="176"/>
        <v/>
      </c>
      <c r="AH205" s="1" t="str">
        <f t="shared" si="177"/>
        <v/>
      </c>
      <c r="AI205" s="1" t="str">
        <f t="shared" si="178"/>
        <v/>
      </c>
      <c r="AJ205" s="1" t="str">
        <f t="shared" si="179"/>
        <v/>
      </c>
      <c r="AK205" s="1">
        <f t="shared" si="181"/>
        <v>0</v>
      </c>
      <c r="AL205" s="1">
        <f t="shared" si="182"/>
        <v>0</v>
      </c>
      <c r="AP205" s="1" t="str">
        <f t="shared" si="180"/>
        <v>N</v>
      </c>
      <c r="AQ205" s="1" t="str">
        <f t="shared" si="183"/>
        <v>N</v>
      </c>
      <c r="AR205" s="1" t="str">
        <f t="shared" si="18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>
        <f>General!F203</f>
        <v>0</v>
      </c>
      <c r="BY205" s="1">
        <f>General!G203</f>
        <v>0</v>
      </c>
    </row>
    <row r="206" spans="31:77">
      <c r="AE206" s="1" t="str">
        <f t="shared" si="175"/>
        <v/>
      </c>
      <c r="AF206" s="1" t="str">
        <f t="shared" si="176"/>
        <v/>
      </c>
      <c r="AH206" s="1" t="str">
        <f t="shared" si="177"/>
        <v/>
      </c>
      <c r="AI206" s="1" t="str">
        <f t="shared" si="178"/>
        <v/>
      </c>
      <c r="AJ206" s="1" t="str">
        <f t="shared" si="179"/>
        <v/>
      </c>
      <c r="AK206" s="1">
        <f t="shared" si="181"/>
        <v>0</v>
      </c>
      <c r="AL206" s="1">
        <f t="shared" si="182"/>
        <v>0</v>
      </c>
      <c r="AP206" s="1" t="str">
        <f t="shared" si="180"/>
        <v>N</v>
      </c>
      <c r="AQ206" s="1" t="str">
        <f t="shared" si="183"/>
        <v>N</v>
      </c>
      <c r="AR206" s="1" t="str">
        <f t="shared" si="18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>
        <f>General!F204</f>
        <v>0</v>
      </c>
      <c r="BY206" s="1">
        <f>General!G204</f>
        <v>0</v>
      </c>
    </row>
    <row r="207" spans="31:77">
      <c r="AE207" s="1" t="str">
        <f t="shared" si="175"/>
        <v/>
      </c>
      <c r="AF207" s="1" t="str">
        <f t="shared" si="176"/>
        <v/>
      </c>
      <c r="AH207" s="1" t="str">
        <f t="shared" si="177"/>
        <v/>
      </c>
      <c r="AI207" s="1" t="str">
        <f t="shared" si="178"/>
        <v/>
      </c>
      <c r="AJ207" s="1" t="str">
        <f t="shared" si="179"/>
        <v/>
      </c>
      <c r="AK207" s="1">
        <f t="shared" si="181"/>
        <v>0</v>
      </c>
      <c r="AL207" s="1">
        <f t="shared" si="182"/>
        <v>0</v>
      </c>
      <c r="AP207" s="1" t="str">
        <f t="shared" si="180"/>
        <v>N</v>
      </c>
      <c r="AQ207" s="1" t="str">
        <f t="shared" si="183"/>
        <v>N</v>
      </c>
      <c r="AR207" s="1" t="str">
        <f t="shared" si="18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>
        <f>General!F205</f>
        <v>0</v>
      </c>
      <c r="BY207" s="1">
        <f>General!G205</f>
        <v>0</v>
      </c>
    </row>
    <row r="208" spans="31:77">
      <c r="AE208" s="1" t="str">
        <f t="shared" si="175"/>
        <v/>
      </c>
      <c r="AF208" s="1" t="str">
        <f t="shared" si="176"/>
        <v/>
      </c>
      <c r="AH208" s="1" t="str">
        <f t="shared" si="177"/>
        <v/>
      </c>
      <c r="AI208" s="1" t="str">
        <f t="shared" si="178"/>
        <v/>
      </c>
      <c r="AJ208" s="1" t="str">
        <f t="shared" si="179"/>
        <v/>
      </c>
      <c r="AK208" s="1">
        <f t="shared" si="181"/>
        <v>0</v>
      </c>
      <c r="AL208" s="1">
        <f t="shared" si="182"/>
        <v>0</v>
      </c>
      <c r="AP208" s="1" t="str">
        <f t="shared" si="180"/>
        <v>N</v>
      </c>
      <c r="AQ208" s="1" t="str">
        <f t="shared" si="183"/>
        <v>N</v>
      </c>
      <c r="AR208" s="1" t="str">
        <f t="shared" si="18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>
        <f>General!F206</f>
        <v>0</v>
      </c>
      <c r="BY208" s="1">
        <f>General!G206</f>
        <v>0</v>
      </c>
    </row>
    <row r="209" spans="31:77">
      <c r="AE209" s="1" t="str">
        <f t="shared" si="175"/>
        <v/>
      </c>
      <c r="AF209" s="1" t="str">
        <f t="shared" si="176"/>
        <v/>
      </c>
      <c r="AH209" s="1" t="str">
        <f t="shared" si="177"/>
        <v/>
      </c>
      <c r="AI209" s="1" t="str">
        <f t="shared" si="178"/>
        <v/>
      </c>
      <c r="AJ209" s="1" t="str">
        <f t="shared" si="179"/>
        <v/>
      </c>
      <c r="AK209" s="1">
        <f t="shared" si="181"/>
        <v>0</v>
      </c>
      <c r="AL209" s="1">
        <f t="shared" si="182"/>
        <v>0</v>
      </c>
      <c r="AP209" s="1" t="str">
        <f t="shared" si="180"/>
        <v>N</v>
      </c>
      <c r="AQ209" s="1" t="str">
        <f t="shared" si="183"/>
        <v>N</v>
      </c>
      <c r="AR209" s="1" t="str">
        <f t="shared" si="18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>
        <f>General!F207</f>
        <v>0</v>
      </c>
      <c r="BY209" s="1">
        <f>General!G207</f>
        <v>0</v>
      </c>
    </row>
    <row r="210" spans="31:77">
      <c r="AK210" s="1">
        <f t="shared" si="181"/>
        <v>0</v>
      </c>
      <c r="AL210" s="1">
        <f t="shared" si="182"/>
        <v>0</v>
      </c>
      <c r="AP210" s="1" t="str">
        <f t="shared" si="180"/>
        <v>N</v>
      </c>
      <c r="AQ210" s="1" t="str">
        <f t="shared" si="183"/>
        <v>N</v>
      </c>
      <c r="AR210" s="1" t="str">
        <f t="shared" si="18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>
        <f>General!F208</f>
        <v>0</v>
      </c>
      <c r="BY210" s="1">
        <f>General!G208</f>
        <v>0</v>
      </c>
    </row>
    <row r="211" spans="31:77">
      <c r="AK211" s="1">
        <f t="shared" si="181"/>
        <v>0</v>
      </c>
      <c r="AL211" s="1">
        <f t="shared" si="182"/>
        <v>0</v>
      </c>
      <c r="AP211" s="1" t="str">
        <f t="shared" si="180"/>
        <v>N</v>
      </c>
      <c r="AQ211" s="1" t="str">
        <f t="shared" si="183"/>
        <v>N</v>
      </c>
      <c r="AR211" s="1" t="str">
        <f t="shared" si="18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>
        <f>General!F209</f>
        <v>0</v>
      </c>
      <c r="BY211" s="1">
        <f>General!G209</f>
        <v>0</v>
      </c>
    </row>
    <row r="212" spans="31:77">
      <c r="AK212" s="1">
        <f t="shared" si="181"/>
        <v>0</v>
      </c>
      <c r="AL212" s="1">
        <f t="shared" si="182"/>
        <v>0</v>
      </c>
      <c r="AP212" s="1" t="str">
        <f t="shared" si="180"/>
        <v>N</v>
      </c>
      <c r="AQ212" s="1" t="str">
        <f t="shared" si="183"/>
        <v>N</v>
      </c>
      <c r="AR212" s="1" t="str">
        <f t="shared" si="18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>
        <f>General!F210</f>
        <v>0</v>
      </c>
      <c r="BY212" s="1">
        <f>General!G210</f>
        <v>0</v>
      </c>
    </row>
    <row r="213" spans="31:77">
      <c r="AK213" s="1">
        <f t="shared" si="181"/>
        <v>0</v>
      </c>
      <c r="AL213" s="1">
        <f t="shared" si="182"/>
        <v>0</v>
      </c>
      <c r="AP213" s="1" t="str">
        <f t="shared" si="180"/>
        <v>N</v>
      </c>
      <c r="AQ213" s="1" t="str">
        <f t="shared" si="183"/>
        <v>N</v>
      </c>
      <c r="AR213" s="1" t="str">
        <f t="shared" si="18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>
        <f>General!F211</f>
        <v>0</v>
      </c>
      <c r="BY213" s="1">
        <f>General!G211</f>
        <v>0</v>
      </c>
    </row>
    <row r="214" spans="31:77">
      <c r="AK214" s="1">
        <f t="shared" si="181"/>
        <v>0</v>
      </c>
      <c r="AL214" s="1">
        <f t="shared" si="182"/>
        <v>0</v>
      </c>
      <c r="AP214" s="1" t="str">
        <f t="shared" si="180"/>
        <v>N</v>
      </c>
      <c r="AQ214" s="1" t="str">
        <f t="shared" si="183"/>
        <v>N</v>
      </c>
      <c r="AR214" s="1" t="str">
        <f t="shared" si="18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>
        <f>General!F212</f>
        <v>0</v>
      </c>
      <c r="BY214" s="1">
        <f>General!G212</f>
        <v>0</v>
      </c>
    </row>
    <row r="215" spans="31:77">
      <c r="AK215" s="1">
        <f t="shared" si="181"/>
        <v>0</v>
      </c>
      <c r="AL215" s="1">
        <f t="shared" si="182"/>
        <v>0</v>
      </c>
      <c r="AP215" s="1" t="str">
        <f t="shared" si="180"/>
        <v>N</v>
      </c>
      <c r="AQ215" s="1" t="str">
        <f t="shared" si="183"/>
        <v>N</v>
      </c>
      <c r="AR215" s="1" t="str">
        <f t="shared" si="18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>
        <f>General!F213</f>
        <v>0</v>
      </c>
      <c r="BY215" s="1">
        <f>General!G213</f>
        <v>0</v>
      </c>
    </row>
    <row r="216" spans="31:77">
      <c r="AK216" s="1">
        <f t="shared" si="181"/>
        <v>0</v>
      </c>
      <c r="AL216" s="1">
        <f t="shared" si="182"/>
        <v>0</v>
      </c>
      <c r="AP216" s="1" t="str">
        <f t="shared" si="180"/>
        <v>N</v>
      </c>
      <c r="AQ216" s="1" t="str">
        <f t="shared" si="183"/>
        <v>N</v>
      </c>
      <c r="AR216" s="1" t="str">
        <f t="shared" si="18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>
        <f>General!F214</f>
        <v>0</v>
      </c>
      <c r="BY216" s="1">
        <f>General!G214</f>
        <v>0</v>
      </c>
    </row>
    <row r="217" spans="31:77">
      <c r="AK217" s="1">
        <f t="shared" si="181"/>
        <v>0</v>
      </c>
      <c r="AL217" s="1">
        <f t="shared" si="182"/>
        <v>0</v>
      </c>
      <c r="AP217" s="1" t="str">
        <f t="shared" si="180"/>
        <v>N</v>
      </c>
      <c r="AQ217" s="1" t="str">
        <f t="shared" si="183"/>
        <v>N</v>
      </c>
      <c r="AR217" s="1" t="str">
        <f t="shared" si="18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>
        <f>General!F215</f>
        <v>0</v>
      </c>
      <c r="BY217" s="1">
        <f>General!G215</f>
        <v>0</v>
      </c>
    </row>
    <row r="218" spans="31:77">
      <c r="AK218" s="1">
        <f t="shared" si="181"/>
        <v>0</v>
      </c>
      <c r="AL218" s="1">
        <f t="shared" si="182"/>
        <v>0</v>
      </c>
      <c r="AP218" s="1" t="str">
        <f t="shared" si="180"/>
        <v>N</v>
      </c>
      <c r="AQ218" s="1" t="str">
        <f t="shared" si="183"/>
        <v>N</v>
      </c>
      <c r="AR218" s="1" t="str">
        <f t="shared" si="18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>
        <f>General!F216</f>
        <v>0</v>
      </c>
      <c r="BY218" s="1">
        <f>General!G216</f>
        <v>0</v>
      </c>
    </row>
    <row r="219" spans="31:77">
      <c r="AK219" s="1">
        <f t="shared" si="181"/>
        <v>0</v>
      </c>
      <c r="AL219" s="1">
        <f t="shared" si="182"/>
        <v>0</v>
      </c>
      <c r="AP219" s="1" t="str">
        <f t="shared" si="180"/>
        <v>N</v>
      </c>
      <c r="AQ219" s="1" t="str">
        <f t="shared" si="183"/>
        <v>N</v>
      </c>
      <c r="AR219" s="1" t="str">
        <f t="shared" si="18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>
        <f>General!F217</f>
        <v>0</v>
      </c>
      <c r="BY219" s="1">
        <f>General!G217</f>
        <v>0</v>
      </c>
    </row>
    <row r="220" spans="31:77">
      <c r="AK220" s="1">
        <f t="shared" si="181"/>
        <v>0</v>
      </c>
      <c r="AL220" s="1">
        <f t="shared" si="182"/>
        <v>0</v>
      </c>
      <c r="AP220" s="1" t="str">
        <f t="shared" si="180"/>
        <v>N</v>
      </c>
      <c r="AQ220" s="1" t="str">
        <f t="shared" si="183"/>
        <v>N</v>
      </c>
      <c r="AR220" s="1" t="str">
        <f t="shared" si="18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>
        <f>General!F218</f>
        <v>0</v>
      </c>
      <c r="BY220" s="1">
        <f>General!G218</f>
        <v>0</v>
      </c>
    </row>
    <row r="221" spans="31:77">
      <c r="AK221" s="1">
        <f t="shared" si="181"/>
        <v>0</v>
      </c>
      <c r="AL221" s="1">
        <f t="shared" si="182"/>
        <v>0</v>
      </c>
      <c r="AP221" s="1" t="str">
        <f t="shared" si="180"/>
        <v>N</v>
      </c>
      <c r="AQ221" s="1" t="str">
        <f t="shared" si="183"/>
        <v>N</v>
      </c>
      <c r="AR221" s="1" t="str">
        <f t="shared" si="18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>
        <f>General!F219</f>
        <v>0</v>
      </c>
      <c r="BY221" s="1">
        <f>General!G219</f>
        <v>0</v>
      </c>
    </row>
    <row r="222" spans="31:77">
      <c r="AK222" s="1">
        <f t="shared" si="181"/>
        <v>0</v>
      </c>
      <c r="AL222" s="1">
        <f t="shared" si="182"/>
        <v>0</v>
      </c>
      <c r="AP222" s="1" t="str">
        <f t="shared" si="180"/>
        <v>N</v>
      </c>
      <c r="AQ222" s="1" t="str">
        <f t="shared" si="183"/>
        <v>N</v>
      </c>
      <c r="AR222" s="1" t="str">
        <f t="shared" si="18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>
        <f>General!F220</f>
        <v>0</v>
      </c>
      <c r="BY222" s="1">
        <f>General!G220</f>
        <v>0</v>
      </c>
    </row>
    <row r="223" spans="31:77">
      <c r="AK223" s="1">
        <f t="shared" si="181"/>
        <v>0</v>
      </c>
      <c r="AL223" s="1">
        <f t="shared" si="182"/>
        <v>0</v>
      </c>
      <c r="AP223" s="1" t="str">
        <f t="shared" si="180"/>
        <v>N</v>
      </c>
      <c r="AQ223" s="1" t="str">
        <f t="shared" si="183"/>
        <v>N</v>
      </c>
      <c r="AR223" s="1" t="str">
        <f t="shared" si="18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>
        <f>General!F221</f>
        <v>0</v>
      </c>
      <c r="BY223" s="1">
        <f>General!G221</f>
        <v>0</v>
      </c>
    </row>
    <row r="224" spans="31:77">
      <c r="AK224" s="1">
        <f t="shared" si="181"/>
        <v>0</v>
      </c>
      <c r="AL224" s="1">
        <f t="shared" si="182"/>
        <v>0</v>
      </c>
      <c r="AP224" s="1" t="str">
        <f t="shared" si="180"/>
        <v>N</v>
      </c>
      <c r="AQ224" s="1" t="str">
        <f t="shared" si="183"/>
        <v>N</v>
      </c>
      <c r="AR224" s="1" t="str">
        <f t="shared" si="18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>
        <f>General!F222</f>
        <v>0</v>
      </c>
      <c r="BY224" s="1">
        <f>General!G222</f>
        <v>0</v>
      </c>
    </row>
    <row r="225" spans="37:77">
      <c r="AK225" s="1">
        <f t="shared" si="181"/>
        <v>0</v>
      </c>
      <c r="AL225" s="1">
        <f t="shared" si="182"/>
        <v>0</v>
      </c>
      <c r="AP225" s="1" t="str">
        <f t="shared" si="180"/>
        <v>N</v>
      </c>
      <c r="AQ225" s="1" t="str">
        <f t="shared" si="183"/>
        <v>N</v>
      </c>
      <c r="AR225" s="1" t="str">
        <f t="shared" si="18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>
        <f>General!F223</f>
        <v>0</v>
      </c>
      <c r="BY225" s="1">
        <f>General!G223</f>
        <v>0</v>
      </c>
    </row>
    <row r="226" spans="37:77">
      <c r="AK226" s="1">
        <f t="shared" si="181"/>
        <v>0</v>
      </c>
      <c r="AL226" s="1">
        <f t="shared" si="182"/>
        <v>0</v>
      </c>
      <c r="AP226" s="1" t="str">
        <f t="shared" si="180"/>
        <v>N</v>
      </c>
      <c r="AQ226" s="1" t="str">
        <f t="shared" si="183"/>
        <v>N</v>
      </c>
      <c r="AR226" s="1" t="str">
        <f t="shared" si="18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>
        <f>General!F224</f>
        <v>0</v>
      </c>
      <c r="BY226" s="1">
        <f>General!G224</f>
        <v>0</v>
      </c>
    </row>
    <row r="227" spans="37:77">
      <c r="AK227" s="1">
        <f t="shared" si="181"/>
        <v>0</v>
      </c>
      <c r="AL227" s="1">
        <f t="shared" si="182"/>
        <v>0</v>
      </c>
      <c r="AP227" s="1" t="str">
        <f t="shared" si="180"/>
        <v>N</v>
      </c>
      <c r="AQ227" s="1" t="str">
        <f t="shared" si="183"/>
        <v>N</v>
      </c>
      <c r="AR227" s="1" t="str">
        <f t="shared" si="18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>
        <f>General!F225</f>
        <v>0</v>
      </c>
      <c r="BY227" s="1">
        <f>General!G225</f>
        <v>0</v>
      </c>
    </row>
    <row r="228" spans="37:77">
      <c r="AK228" s="1">
        <f t="shared" si="181"/>
        <v>0</v>
      </c>
      <c r="AL228" s="1">
        <f t="shared" si="182"/>
        <v>0</v>
      </c>
      <c r="AP228" s="1" t="str">
        <f t="shared" si="180"/>
        <v>N</v>
      </c>
      <c r="AQ228" s="1" t="str">
        <f t="shared" si="183"/>
        <v>N</v>
      </c>
      <c r="AR228" s="1" t="str">
        <f t="shared" si="18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>
        <f>General!F226</f>
        <v>0</v>
      </c>
      <c r="BY228" s="1">
        <f>General!G226</f>
        <v>0</v>
      </c>
    </row>
    <row r="229" spans="37:77">
      <c r="AK229" s="1">
        <f t="shared" si="181"/>
        <v>0</v>
      </c>
      <c r="AL229" s="1">
        <f t="shared" si="182"/>
        <v>0</v>
      </c>
      <c r="AP229" s="1" t="str">
        <f t="shared" si="180"/>
        <v>N</v>
      </c>
      <c r="AQ229" s="1" t="str">
        <f t="shared" si="183"/>
        <v>N</v>
      </c>
      <c r="AR229" s="1" t="str">
        <f t="shared" si="18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>
        <f>General!F227</f>
        <v>0</v>
      </c>
      <c r="BY229" s="1">
        <f>General!G227</f>
        <v>0</v>
      </c>
    </row>
    <row r="230" spans="37:77">
      <c r="AK230" s="1">
        <f t="shared" si="181"/>
        <v>0</v>
      </c>
      <c r="AL230" s="1">
        <f t="shared" si="18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>
        <f>General!F228</f>
        <v>0</v>
      </c>
      <c r="BY230" s="1">
        <f>General!G228</f>
        <v>0</v>
      </c>
    </row>
    <row r="231" spans="37:77">
      <c r="AK231" s="1">
        <f t="shared" si="181"/>
        <v>0</v>
      </c>
      <c r="AL231" s="1">
        <f t="shared" si="18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>
        <f>General!F229</f>
        <v>0</v>
      </c>
      <c r="BY231" s="1">
        <f>General!G229</f>
        <v>0</v>
      </c>
    </row>
    <row r="232" spans="37:77">
      <c r="AK232" s="1">
        <f t="shared" si="181"/>
        <v>0</v>
      </c>
      <c r="AL232" s="1">
        <f t="shared" si="18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>
        <f>General!F230</f>
        <v>0</v>
      </c>
      <c r="BY232" s="1">
        <f>General!G230</f>
        <v>0</v>
      </c>
    </row>
    <row r="233" spans="37:77">
      <c r="AK233" s="1">
        <f t="shared" si="181"/>
        <v>0</v>
      </c>
      <c r="AL233" s="1">
        <f t="shared" si="18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>
        <f>General!F231</f>
        <v>0</v>
      </c>
      <c r="BY233" s="1">
        <f>General!G231</f>
        <v>0</v>
      </c>
    </row>
    <row r="234" spans="37:77">
      <c r="AK234" s="1">
        <f t="shared" si="181"/>
        <v>0</v>
      </c>
      <c r="AL234" s="1">
        <f t="shared" si="18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>
        <f>General!F232</f>
        <v>0</v>
      </c>
      <c r="BY234" s="1">
        <f>General!G232</f>
        <v>0</v>
      </c>
    </row>
    <row r="235" spans="37:77">
      <c r="AK235" s="1">
        <f t="shared" si="181"/>
        <v>0</v>
      </c>
      <c r="AL235" s="1">
        <f t="shared" si="18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>
        <f>General!F233</f>
        <v>0</v>
      </c>
      <c r="BY235" s="1">
        <f>General!G233</f>
        <v>0</v>
      </c>
    </row>
    <row r="236" spans="37:77">
      <c r="AK236" s="1">
        <f t="shared" si="181"/>
        <v>0</v>
      </c>
      <c r="AL236" s="1">
        <f t="shared" si="18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>
        <f>General!F234</f>
        <v>0</v>
      </c>
      <c r="BY236" s="1">
        <f>General!G234</f>
        <v>0</v>
      </c>
    </row>
    <row r="237" spans="37:77">
      <c r="AK237" s="1">
        <f t="shared" si="181"/>
        <v>0</v>
      </c>
      <c r="AL237" s="1">
        <f t="shared" si="18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>
        <f>General!F235</f>
        <v>0</v>
      </c>
      <c r="BY237" s="1">
        <f>General!G235</f>
        <v>0</v>
      </c>
    </row>
    <row r="238" spans="37:77">
      <c r="AK238" s="1">
        <f t="shared" si="181"/>
        <v>0</v>
      </c>
      <c r="AL238" s="1">
        <f t="shared" si="18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>
        <f>General!F236</f>
        <v>0</v>
      </c>
      <c r="BY238" s="1">
        <f>General!G236</f>
        <v>0</v>
      </c>
    </row>
    <row r="239" spans="37:77">
      <c r="AK239" s="1">
        <f t="shared" si="181"/>
        <v>0</v>
      </c>
      <c r="AL239" s="1">
        <f t="shared" si="18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>
        <f>General!F237</f>
        <v>0</v>
      </c>
      <c r="BY239" s="1">
        <f>General!G237</f>
        <v>0</v>
      </c>
    </row>
    <row r="240" spans="37:77">
      <c r="AK240" s="1">
        <f t="shared" si="181"/>
        <v>0</v>
      </c>
      <c r="AL240" s="1">
        <f t="shared" si="18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>
        <f>General!F238</f>
        <v>0</v>
      </c>
      <c r="BY240" s="1">
        <f>General!G238</f>
        <v>0</v>
      </c>
    </row>
    <row r="241" spans="37:77">
      <c r="AK241" s="1">
        <f t="shared" si="181"/>
        <v>0</v>
      </c>
      <c r="AL241" s="1">
        <f t="shared" si="18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>
        <f>General!F239</f>
        <v>0</v>
      </c>
      <c r="BY241" s="1">
        <f>General!G239</f>
        <v>0</v>
      </c>
    </row>
    <row r="242" spans="37:77">
      <c r="AK242" s="1">
        <f t="shared" si="181"/>
        <v>0</v>
      </c>
      <c r="AL242" s="1">
        <f t="shared" si="18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>
        <f>General!F240</f>
        <v>0</v>
      </c>
      <c r="BY242" s="1">
        <f>General!G240</f>
        <v>0</v>
      </c>
    </row>
    <row r="243" spans="37:77">
      <c r="AK243" s="1">
        <f t="shared" si="181"/>
        <v>0</v>
      </c>
      <c r="AL243" s="1">
        <f t="shared" si="18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>
        <f>General!F241</f>
        <v>0</v>
      </c>
      <c r="BY243" s="1">
        <f>General!G241</f>
        <v>0</v>
      </c>
    </row>
    <row r="244" spans="37:77">
      <c r="AK244" s="1">
        <f t="shared" si="181"/>
        <v>0</v>
      </c>
      <c r="AL244" s="1">
        <f t="shared" si="18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>
        <f>General!F242</f>
        <v>0</v>
      </c>
      <c r="BY244" s="1">
        <f>General!G242</f>
        <v>0</v>
      </c>
    </row>
    <row r="245" spans="37:77">
      <c r="AK245" s="1">
        <f t="shared" si="181"/>
        <v>0</v>
      </c>
      <c r="AL245" s="1">
        <f t="shared" si="18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>
        <f>General!F243</f>
        <v>0</v>
      </c>
      <c r="BY245" s="1">
        <f>General!G243</f>
        <v>0</v>
      </c>
    </row>
    <row r="246" spans="37:77">
      <c r="AK246" s="1">
        <f t="shared" si="181"/>
        <v>0</v>
      </c>
      <c r="AL246" s="1">
        <f t="shared" si="18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>
        <f>General!F244</f>
        <v>0</v>
      </c>
      <c r="BY246" s="1">
        <f>General!G244</f>
        <v>0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>
        <f>General!F245</f>
        <v>0</v>
      </c>
      <c r="BY247" s="1">
        <f>General!G245</f>
        <v>0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>
        <f>General!F246</f>
        <v>0</v>
      </c>
      <c r="BY248" s="1">
        <f>General!G246</f>
        <v>0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>
        <f>General!F247</f>
        <v>0</v>
      </c>
      <c r="BY249" s="1">
        <f>General!G247</f>
        <v>0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>
        <f>General!F248</f>
        <v>0</v>
      </c>
      <c r="BY250" s="1">
        <f>General!G248</f>
        <v>0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>
        <f>General!F249</f>
        <v>0</v>
      </c>
      <c r="BY251" s="1">
        <f>General!G249</f>
        <v>0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>
        <f>General!F250</f>
        <v>0</v>
      </c>
      <c r="BY252" s="1">
        <f>General!G250</f>
        <v>0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>
        <f>General!F251</f>
        <v>0</v>
      </c>
      <c r="BY253" s="1">
        <f>General!G251</f>
        <v>0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>
        <f>General!F252</f>
        <v>0</v>
      </c>
      <c r="BY254" s="1">
        <f>General!G252</f>
        <v>0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>
        <f>General!F253</f>
        <v>0</v>
      </c>
      <c r="BY255" s="1">
        <f>General!G253</f>
        <v>0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>
        <f>General!F254</f>
        <v>0</v>
      </c>
      <c r="BY256" s="1">
        <f>General!G254</f>
        <v>0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JR1S+S5XVMaWrYomOZrqf/QeytAfjb/4/2AidqovMTOGrpIHeudf9C6rU6zZw6jmRDtuXCYnUu7g20up7QgHKQ==" saltValue="alu4pthhZoIuDoIN+N6+Yg==" spinCount="100000" sheet="1"/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29" priority="3" operator="equal">
      <formula>"B"</formula>
    </cfRule>
    <cfRule type="cellIs" dxfId="28" priority="4" operator="equal">
      <formula>"P"</formula>
    </cfRule>
  </conditionalFormatting>
  <conditionalFormatting sqref="M5:M109">
    <cfRule type="cellIs" dxfId="27" priority="5" operator="equal">
      <formula>"P"</formula>
    </cfRule>
  </conditionalFormatting>
  <conditionalFormatting sqref="T5:T109 V5:V109">
    <cfRule type="cellIs" dxfId="2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X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6" width="9.140625" style="1" hidden="1" customWidth="1"/>
    <col min="77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Dashboard'!BX3</f>
        <v>Hedge 7 | (BM1D)2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7" t="s">
        <v>12</v>
      </c>
      <c r="C4" s="88" t="s">
        <v>38</v>
      </c>
      <c r="D4" s="88" t="s">
        <v>6</v>
      </c>
      <c r="E4" s="88" t="s">
        <v>7</v>
      </c>
      <c r="F4" s="89" t="s">
        <v>13</v>
      </c>
      <c r="G4" s="54"/>
      <c r="H4" s="88" t="s">
        <v>314</v>
      </c>
      <c r="I4" s="88" t="s">
        <v>6</v>
      </c>
      <c r="J4" s="88" t="s">
        <v>7</v>
      </c>
      <c r="K4" s="89" t="s">
        <v>13</v>
      </c>
      <c r="L4" s="54"/>
      <c r="M4" s="94" t="s">
        <v>0</v>
      </c>
      <c r="N4" s="53"/>
      <c r="O4" s="87" t="s">
        <v>37</v>
      </c>
      <c r="P4" s="88" t="s">
        <v>6</v>
      </c>
      <c r="Q4" s="88" t="s">
        <v>7</v>
      </c>
      <c r="R4" s="88" t="s">
        <v>13</v>
      </c>
      <c r="S4" s="88" t="s">
        <v>15</v>
      </c>
      <c r="T4" s="88" t="s">
        <v>16</v>
      </c>
      <c r="U4" s="88" t="s">
        <v>158</v>
      </c>
      <c r="V4" s="89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6" t="s">
        <v>331</v>
      </c>
      <c r="AF4" s="86" t="s">
        <v>7</v>
      </c>
      <c r="AG4" s="86" t="s">
        <v>331</v>
      </c>
      <c r="AH4" s="86" t="s">
        <v>7</v>
      </c>
      <c r="AI4" s="86" t="s">
        <v>331</v>
      </c>
      <c r="AJ4" s="86" t="s">
        <v>7</v>
      </c>
      <c r="AK4" s="184"/>
      <c r="AL4" s="184"/>
      <c r="AM4" s="1">
        <f>AM28</f>
        <v>-3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3"/>
      <c r="M5" s="16" t="str">
        <f>IF('Hedging Dashboard'!AH5="","",'Hedging Dashboard'!AH5)</f>
        <v>P</v>
      </c>
      <c r="O5" s="47" t="s">
        <v>333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333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3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333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3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3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0"/>
      <c r="C9" s="91" t="str">
        <f t="shared" si="1"/>
        <v/>
      </c>
      <c r="D9" s="91"/>
      <c r="E9" s="91"/>
      <c r="F9" s="92"/>
      <c r="H9" s="90" t="str">
        <f t="shared" si="2"/>
        <v/>
      </c>
      <c r="I9" s="91"/>
      <c r="J9" s="91"/>
      <c r="K9" s="92"/>
      <c r="L9" s="93"/>
      <c r="M9" s="18" t="str">
        <f>IF('Hedging Dashboard'!AH9="","",'Hedging Dashboard'!AH9)</f>
        <v>B</v>
      </c>
      <c r="O9" s="90" t="str">
        <f t="shared" si="3"/>
        <v/>
      </c>
      <c r="P9" s="91"/>
      <c r="Q9" s="91"/>
      <c r="R9" s="91"/>
      <c r="S9" s="91">
        <v>0</v>
      </c>
      <c r="T9" s="110" t="s">
        <v>49</v>
      </c>
      <c r="U9" s="91"/>
      <c r="V9" s="111" t="str">
        <f t="shared" si="0"/>
        <v/>
      </c>
      <c r="W9" s="81"/>
      <c r="X9" s="83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P1</v>
      </c>
      <c r="C10" s="100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3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3"/>
      <c r="M10" s="16" t="str">
        <f>IF('Hedging Dashboard'!AH10="","",'Hedging Dashboard'!AH10)</f>
        <v>P</v>
      </c>
      <c r="O10" s="12" t="str">
        <f>IF(M9="","",O5)</f>
        <v>D</v>
      </c>
      <c r="P10" s="13" t="str">
        <f>AI10</f>
        <v>B</v>
      </c>
      <c r="Q10" s="45" t="str">
        <f>AJ10</f>
        <v/>
      </c>
      <c r="R10" s="95" t="str">
        <f>IF(M10="","",IF(M10="P",IF(P10="","L","W"),IF(Q10="","L","W")))</f>
        <v>W</v>
      </c>
      <c r="S10" s="95">
        <f t="shared" ref="S10:S73" si="13">IF(M10="","",IF(X10="",IF(AO10="S",0,S9),IF(X10="W",IF(AO10="S",0,S9)+INT(REPLACE(B10,1,1,"")),IF(AO10="S",0,S9)-INT(REPLACE(B10,1,1,"")))))</f>
        <v>1</v>
      </c>
      <c r="T10" s="106" t="str">
        <f>IF(M9="","",IF(AO10="S","",IF(S10&gt;=0,S10,IF(AW10="R",S10,""))))</f>
        <v/>
      </c>
      <c r="U10" s="95">
        <f>IF(M10="","",IF(B10="NB",U9,IF(T10="",SUM($T$5:$T10)+S10,SUM($T$5:$T10))))</f>
        <v>1</v>
      </c>
      <c r="V10" s="107" t="str">
        <f t="shared" si="0"/>
        <v/>
      </c>
      <c r="W10" s="82">
        <f t="shared" ref="W10:W73" si="14">IF(M10="","",IF(K10="W",0+BN10,0-BN10)+IF(F10="W",0+BM10,0-BM10))+IF(R10="W",0+BO10,0-BO10)</f>
        <v>1</v>
      </c>
      <c r="X10" s="84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>B</v>
      </c>
      <c r="AH10" s="1" t="str">
        <f>IF(M9="","",IF(Z10="D",IF(BF10="B",BJ10,""),IF(M8="B",BJ10,"")))</f>
        <v/>
      </c>
      <c r="AI10" s="1" t="str">
        <f t="shared" ref="AI10:AI73" si="18">IF(M9="","",IF(AND(AE10="L5",AH10="L5",AY10=""),"L0",AX10))</f>
        <v>B</v>
      </c>
      <c r="AJ10" s="1" t="str">
        <f t="shared" ref="AJ10:AJ73" si="19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73" si="20">IF(X10="",0,IFERROR(VLOOKUP(X5&amp;X6&amp;X7&amp;X8&amp;X9&amp;X10,BW:BX,2,FALSE),0))</f>
        <v>1</v>
      </c>
      <c r="AO10" s="1" t="s">
        <v>36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5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6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7">IF(M9="","",IF(AND(S10&lt;0,AS10&gt;2,S10&gt;=(2-AS10)),"R","N"))</f>
        <v>N</v>
      </c>
      <c r="AX10" s="1" t="str">
        <f>IF(M9="","",IF(AA10="B",IF(M9="P",BL10,""),IF(BF10="P",BL10,"")))</f>
        <v>B</v>
      </c>
      <c r="AY10" s="1" t="str">
        <f>IF(M9="","",IF(AA10="B",IF(M9="B",BL10,""),IF(BF10="B",BL10,"")))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28">IF(AZ5="",0,AZ5)&amp;IF(AZ6="",0,AZ6)&amp;IF(AZ7="",0,AZ7)&amp;IF(AZ8="",0,AZ8)&amp;IF(AZ9="",0,AZ9)</f>
        <v>12010</v>
      </c>
      <c r="BC10" s="1" t="str">
        <f t="shared" si="28"/>
        <v>00101</v>
      </c>
      <c r="BF10" s="1" t="str">
        <f>IF(COUNTBLANK(AZ5:AZ9)&gt;2,"B","P")</f>
        <v>P</v>
      </c>
      <c r="BG10" s="1" t="str">
        <f t="shared" ref="BG10:BG73" si="29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0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1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1" t="str">
        <f t="shared" si="1"/>
        <v/>
      </c>
      <c r="D11" s="96" t="str">
        <f t="shared" ref="D11:E74" si="32">AE11</f>
        <v>F2</v>
      </c>
      <c r="E11" s="97" t="str">
        <f t="shared" si="32"/>
        <v/>
      </c>
      <c r="F11" s="8" t="str">
        <f t="shared" si="12"/>
        <v>W</v>
      </c>
      <c r="H11" s="104" t="str">
        <f t="shared" si="2"/>
        <v/>
      </c>
      <c r="I11" s="96" t="str">
        <f t="shared" ref="I11:J74" si="33">AG11</f>
        <v/>
      </c>
      <c r="J11" s="97" t="str">
        <f t="shared" si="33"/>
        <v>L4</v>
      </c>
      <c r="K11" s="8" t="str">
        <f t="shared" ref="K11:K74" si="34">IF(M11="","",IF(M11="P",IF(I11="","L","W"),IF(J11="","L","W")))</f>
        <v>L</v>
      </c>
      <c r="L11" s="93"/>
      <c r="M11" s="17" t="str">
        <f>IF('Hedging Dashboard'!AH11="","",'Hedging Dashboard'!AH11)</f>
        <v>P</v>
      </c>
      <c r="O11" s="9" t="str">
        <f t="shared" si="3"/>
        <v/>
      </c>
      <c r="P11" s="96" t="str">
        <f t="shared" ref="P11:Q74" si="35">AI11</f>
        <v>L4</v>
      </c>
      <c r="Q11" s="97" t="str">
        <f t="shared" si="35"/>
        <v/>
      </c>
      <c r="R11" s="4" t="str">
        <f t="shared" ref="R11:R74" si="36">IF(M11="","",IF(M11="P",IF(P11="","L","W"),IF(Q11="","L","W")))</f>
        <v>W</v>
      </c>
      <c r="S11" s="4">
        <f t="shared" si="13"/>
        <v>3</v>
      </c>
      <c r="T11" s="130">
        <f t="shared" ref="T11:T74" si="37">IF(M10="","",IF(AO11="S","",IF(S11&gt;=0,S11,IF(AW11="R",S11,""))))</f>
        <v>3</v>
      </c>
      <c r="U11" s="4">
        <f>IF(M11="","",IF(B11="NB",U10,IF(T11="",SUM($T$5:$T11)+S11,SUM($T$5:$T11))))</f>
        <v>3</v>
      </c>
      <c r="V11" s="108" t="str">
        <f t="shared" si="0"/>
        <v/>
      </c>
      <c r="W11" s="82">
        <f t="shared" si="14"/>
        <v>2</v>
      </c>
      <c r="X11" s="84" t="str">
        <f t="shared" si="15"/>
        <v>W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ref="AG11:AG74" si="38">IF(M10="","",IF(Z11="D",IF(BF11="P",BJ11,""),IF(M9="P",BJ11,"")))</f>
        <v/>
      </c>
      <c r="AH11" s="1" t="str">
        <f t="shared" ref="AH11:AH74" si="39">IF(M10="","",IF(Z11="D",IF(BF11="B",BJ11,""),IF(M9="B",BJ11,"")))</f>
        <v>L4</v>
      </c>
      <c r="AI11" s="1" t="str">
        <f t="shared" si="18"/>
        <v>L4</v>
      </c>
      <c r="AJ11" s="1" t="str">
        <f t="shared" si="19"/>
        <v/>
      </c>
      <c r="AK11" s="1">
        <f t="shared" ref="AK11:AL74" si="40">IF(D11="",0,IF(OR(D11="B",D11="XB"),1,INT(RIGHT(D11))))+IF(I11="",0,IF(OR(I11="B",I11="XB"),1,INT(RIGHT(I11))))+IF(P11="",0,IF(OR(P11="B",P11="XB"),1,INT(RIGHT(P11))))</f>
        <v>6</v>
      </c>
      <c r="AL11" s="1">
        <f t="shared" si="40"/>
        <v>4</v>
      </c>
      <c r="AM11" s="1">
        <f t="shared" si="5"/>
        <v>4</v>
      </c>
      <c r="AN11" s="1">
        <f t="shared" si="20"/>
        <v>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ref="AT11:AT74" si="41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5"/>
        <v>N</v>
      </c>
      <c r="AV11" s="1" t="str">
        <f t="shared" si="26"/>
        <v>Y</v>
      </c>
      <c r="AW11" s="1" t="str">
        <f t="shared" si="27"/>
        <v>N</v>
      </c>
      <c r="AX11" s="1" t="str">
        <f t="shared" ref="AX11:AX74" si="42">IF(M10="","",IF(AA11="B",IF(M10="P",BL11,""),IF(BF11="P",BL11,"")))</f>
        <v>L4</v>
      </c>
      <c r="AY11" s="1" t="str">
        <f t="shared" ref="AY11:AY74" si="43">IF(M10="","",IF(AA11="B",IF(M10="B",BL11,""),IF(BF11="B",BL11,"")))</f>
        <v/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28"/>
        <v>20101</v>
      </c>
      <c r="BC11" s="1" t="str">
        <f t="shared" si="28"/>
        <v>01010</v>
      </c>
      <c r="BD11" s="1" t="str">
        <f t="shared" ref="BD11:BE45" si="44">IF(AZ5="",0,AZ5)&amp;IF(AZ6="",0,AZ6)&amp;IF(AZ7="",0,AZ7)&amp;IF(AZ8="",0,AZ8)&amp;IF(AZ9="",0,AZ9)&amp;IF(AZ10="",0,AZ10)</f>
        <v>120101</v>
      </c>
      <c r="BE11" s="1" t="str">
        <f t="shared" si="44"/>
        <v>001010</v>
      </c>
      <c r="BF11" s="1" t="str">
        <f t="shared" ref="BF11:BF74" si="45">IF(COUNTBLANK(AZ6:AZ10)&gt;2,"B","P")</f>
        <v>P</v>
      </c>
      <c r="BG11" s="1" t="str">
        <f t="shared" si="29"/>
        <v>BL</v>
      </c>
      <c r="BH11" s="1" t="str">
        <f t="shared" ref="BH11:BH74" si="46">IF(OR(AO11="S",AND(AT10="Y",AP11="N",BH10&lt;&gt;"B")),"B",IFERROR(VLOOKUP(BG11,BT:BU,2,FALSE),""))</f>
        <v>F2</v>
      </c>
      <c r="BI11" s="1" t="str">
        <f t="shared" si="30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1"/>
        <v>BW</v>
      </c>
      <c r="BL11" s="1" t="str">
        <f t="shared" ref="BL11:BL74" si="48">IF(OR(AO11="S",AND(AV10="Y",AR11="N",BL10&lt;&gt;"B")),"B",IFERROR(VLOOKUP(BK11,BT:BU,2,FALSE),""))</f>
        <v>L4</v>
      </c>
      <c r="BM11" s="1" t="str">
        <f t="shared" ref="BM11:BM74" si="49">IF(BH11="","",IF(OR(BH11="B",BH11="XB"),1,RIGHT(BH11)))</f>
        <v>2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P3</v>
      </c>
      <c r="C12" s="101" t="str">
        <f t="shared" si="1"/>
        <v/>
      </c>
      <c r="D12" s="96" t="str">
        <f t="shared" si="32"/>
        <v>B</v>
      </c>
      <c r="E12" s="97" t="str">
        <f t="shared" si="32"/>
        <v/>
      </c>
      <c r="F12" s="8" t="str">
        <f t="shared" si="12"/>
        <v>W</v>
      </c>
      <c r="H12" s="104" t="str">
        <f t="shared" si="2"/>
        <v/>
      </c>
      <c r="I12" s="96" t="str">
        <f t="shared" si="33"/>
        <v>B</v>
      </c>
      <c r="J12" s="97" t="str">
        <f t="shared" si="33"/>
        <v/>
      </c>
      <c r="K12" s="8" t="str">
        <f t="shared" si="34"/>
        <v>W</v>
      </c>
      <c r="L12" s="93"/>
      <c r="M12" s="17" t="str">
        <f>IF('Hedging Dashboard'!AH12="","",'Hedging Dashboard'!AH12)</f>
        <v>P</v>
      </c>
      <c r="O12" s="9" t="str">
        <f t="shared" si="3"/>
        <v/>
      </c>
      <c r="P12" s="96" t="str">
        <f t="shared" si="35"/>
        <v>B</v>
      </c>
      <c r="Q12" s="97" t="str">
        <f t="shared" si="35"/>
        <v/>
      </c>
      <c r="R12" s="4" t="str">
        <f t="shared" si="36"/>
        <v>W</v>
      </c>
      <c r="S12" s="4">
        <f t="shared" si="13"/>
        <v>3</v>
      </c>
      <c r="T12" s="130" t="str">
        <f t="shared" si="37"/>
        <v/>
      </c>
      <c r="U12" s="4">
        <f>IF(M12="","",IF(B12="NB",U11,IF(T12="",SUM($T$5:$T12)+S12,SUM($T$5:$T12))))</f>
        <v>6</v>
      </c>
      <c r="V12" s="108" t="str">
        <f t="shared" si="0"/>
        <v/>
      </c>
      <c r="W12" s="82">
        <f t="shared" si="14"/>
        <v>3</v>
      </c>
      <c r="X12" s="84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D</v>
      </c>
      <c r="AB12" s="4" t="str">
        <f t="shared" si="4"/>
        <v>LW</v>
      </c>
      <c r="AC12" s="4" t="str">
        <f t="shared" si="9"/>
        <v>WL</v>
      </c>
      <c r="AD12" s="4" t="str">
        <f t="shared" si="10"/>
        <v>WW</v>
      </c>
      <c r="AE12" s="1" t="str">
        <f t="shared" si="16"/>
        <v>B</v>
      </c>
      <c r="AF12" s="1" t="str">
        <f t="shared" si="17"/>
        <v/>
      </c>
      <c r="AG12" s="1" t="str">
        <f t="shared" si="38"/>
        <v>B</v>
      </c>
      <c r="AH12" s="1" t="str">
        <f t="shared" si="39"/>
        <v/>
      </c>
      <c r="AI12" s="1" t="str">
        <f t="shared" si="18"/>
        <v>B</v>
      </c>
      <c r="AJ12" s="1" t="str">
        <f t="shared" si="19"/>
        <v/>
      </c>
      <c r="AK12" s="1">
        <f t="shared" si="40"/>
        <v>3</v>
      </c>
      <c r="AL12" s="1">
        <f t="shared" si="40"/>
        <v>0</v>
      </c>
      <c r="AM12" s="1">
        <f t="shared" si="5"/>
        <v>10</v>
      </c>
      <c r="AN12" s="1">
        <f t="shared" si="20"/>
        <v>6</v>
      </c>
      <c r="AO12" s="1" t="str">
        <f t="shared" ref="AO12:AO75" si="52">IF(M11="","",IF(AW11="R","S",IF(AO11="S","C",IF(S11&gt;=0,"S","C"))))</f>
        <v>S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1</v>
      </c>
      <c r="AT12" s="15" t="str">
        <f t="shared" si="41"/>
        <v>N</v>
      </c>
      <c r="AU12" s="1" t="str">
        <f t="shared" si="25"/>
        <v>N</v>
      </c>
      <c r="AV12" s="1" t="str">
        <f t="shared" si="26"/>
        <v>N</v>
      </c>
      <c r="AW12" s="1" t="str">
        <f t="shared" si="27"/>
        <v>N</v>
      </c>
      <c r="AX12" s="1" t="str">
        <f t="shared" si="42"/>
        <v>B</v>
      </c>
      <c r="AY12" s="1" t="str">
        <f t="shared" si="43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28"/>
        <v>01012</v>
      </c>
      <c r="BC12" s="1" t="str">
        <f t="shared" si="28"/>
        <v>10100</v>
      </c>
      <c r="BD12" s="1" t="str">
        <f t="shared" si="44"/>
        <v>201012</v>
      </c>
      <c r="BE12" s="1" t="str">
        <f t="shared" si="44"/>
        <v>010100</v>
      </c>
      <c r="BF12" s="1" t="str">
        <f t="shared" si="45"/>
        <v>P</v>
      </c>
      <c r="BG12" s="1" t="str">
        <f t="shared" si="29"/>
        <v>F2W</v>
      </c>
      <c r="BH12" s="1" t="str">
        <f t="shared" si="46"/>
        <v>B</v>
      </c>
      <c r="BI12" s="1" t="str">
        <f t="shared" si="30"/>
        <v>L4L</v>
      </c>
      <c r="BJ12" s="1" t="str">
        <f t="shared" si="47"/>
        <v>B</v>
      </c>
      <c r="BK12" s="1" t="str">
        <f t="shared" si="31"/>
        <v>L4W</v>
      </c>
      <c r="BL12" s="1" t="str">
        <f t="shared" si="48"/>
        <v>B</v>
      </c>
      <c r="BM12" s="1">
        <f t="shared" si="49"/>
        <v>1</v>
      </c>
      <c r="BN12" s="1">
        <f t="shared" si="50"/>
        <v>1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P12</v>
      </c>
      <c r="C13" s="101" t="str">
        <f t="shared" si="1"/>
        <v/>
      </c>
      <c r="D13" s="96" t="str">
        <f t="shared" si="32"/>
        <v>L4</v>
      </c>
      <c r="E13" s="97" t="str">
        <f t="shared" si="32"/>
        <v/>
      </c>
      <c r="F13" s="8" t="str">
        <f t="shared" si="12"/>
        <v>L</v>
      </c>
      <c r="H13" s="104" t="str">
        <f t="shared" si="2"/>
        <v/>
      </c>
      <c r="I13" s="96" t="str">
        <f t="shared" si="33"/>
        <v>L4</v>
      </c>
      <c r="J13" s="97" t="str">
        <f t="shared" si="33"/>
        <v/>
      </c>
      <c r="K13" s="8" t="str">
        <f t="shared" si="34"/>
        <v>L</v>
      </c>
      <c r="L13" s="93"/>
      <c r="M13" s="17" t="str">
        <f>IF('Hedging Dashboard'!AH13="","",'Hedging Dashboard'!AH13)</f>
        <v>B</v>
      </c>
      <c r="O13" s="9" t="str">
        <f t="shared" si="3"/>
        <v/>
      </c>
      <c r="P13" s="96" t="str">
        <f t="shared" si="35"/>
        <v>L4</v>
      </c>
      <c r="Q13" s="97" t="str">
        <f t="shared" si="35"/>
        <v/>
      </c>
      <c r="R13" s="4" t="str">
        <f t="shared" si="36"/>
        <v>L</v>
      </c>
      <c r="S13" s="4">
        <f t="shared" si="13"/>
        <v>-9</v>
      </c>
      <c r="T13" s="130" t="str">
        <f t="shared" si="37"/>
        <v/>
      </c>
      <c r="U13" s="4">
        <f>IF(M13="","",IF(B13="NB",U12,IF(T13="",SUM($T$5:$T13)+S13,SUM($T$5:$T13))))</f>
        <v>-6</v>
      </c>
      <c r="V13" s="108" t="str">
        <f t="shared" si="0"/>
        <v/>
      </c>
      <c r="W13" s="82">
        <f t="shared" si="14"/>
        <v>-12</v>
      </c>
      <c r="X13" s="84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D</v>
      </c>
      <c r="AB13" s="4" t="str">
        <f t="shared" si="4"/>
        <v>WW</v>
      </c>
      <c r="AC13" s="4" t="str">
        <f t="shared" si="9"/>
        <v>LW</v>
      </c>
      <c r="AD13" s="4" t="str">
        <f t="shared" si="10"/>
        <v>WW</v>
      </c>
      <c r="AE13" s="1" t="str">
        <f t="shared" si="16"/>
        <v>L4</v>
      </c>
      <c r="AF13" s="1" t="str">
        <f t="shared" si="17"/>
        <v/>
      </c>
      <c r="AG13" s="1" t="str">
        <f t="shared" si="38"/>
        <v>L4</v>
      </c>
      <c r="AH13" s="1" t="str">
        <f t="shared" si="39"/>
        <v/>
      </c>
      <c r="AI13" s="1" t="str">
        <f t="shared" si="18"/>
        <v>L4</v>
      </c>
      <c r="AJ13" s="1" t="str">
        <f t="shared" si="19"/>
        <v/>
      </c>
      <c r="AK13" s="1">
        <f t="shared" si="40"/>
        <v>12</v>
      </c>
      <c r="AL13" s="1">
        <f t="shared" si="40"/>
        <v>0</v>
      </c>
      <c r="AM13" s="1">
        <f t="shared" si="5"/>
        <v>9</v>
      </c>
      <c r="AN13" s="1">
        <f t="shared" si="20"/>
        <v>-1</v>
      </c>
      <c r="AO13" s="1" t="str">
        <f t="shared" si="52"/>
        <v>C</v>
      </c>
      <c r="AP13" s="1" t="str">
        <f t="shared" si="21"/>
        <v>N</v>
      </c>
      <c r="AQ13" s="1" t="str">
        <f t="shared" si="22"/>
        <v>N</v>
      </c>
      <c r="AR13" s="1" t="str">
        <f t="shared" si="23"/>
        <v>Y</v>
      </c>
      <c r="AS13" s="1">
        <f t="shared" si="24"/>
        <v>2</v>
      </c>
      <c r="AT13" s="15" t="str">
        <f t="shared" si="41"/>
        <v>N</v>
      </c>
      <c r="AU13" s="1" t="str">
        <f t="shared" si="25"/>
        <v>N</v>
      </c>
      <c r="AV13" s="1" t="str">
        <f t="shared" si="26"/>
        <v>N</v>
      </c>
      <c r="AW13" s="1" t="str">
        <f t="shared" si="27"/>
        <v>N</v>
      </c>
      <c r="AX13" s="1" t="str">
        <f t="shared" si="42"/>
        <v>L4</v>
      </c>
      <c r="AY13" s="1" t="str">
        <f t="shared" si="4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28"/>
        <v>10123</v>
      </c>
      <c r="BC13" s="1" t="str">
        <f t="shared" si="28"/>
        <v>01000</v>
      </c>
      <c r="BD13" s="1" t="str">
        <f t="shared" si="44"/>
        <v>010123</v>
      </c>
      <c r="BE13" s="1" t="str">
        <f t="shared" si="44"/>
        <v>101000</v>
      </c>
      <c r="BF13" s="1" t="str">
        <f t="shared" si="45"/>
        <v>P</v>
      </c>
      <c r="BG13" s="1" t="str">
        <f t="shared" si="29"/>
        <v>BW</v>
      </c>
      <c r="BH13" s="1" t="str">
        <f t="shared" si="46"/>
        <v>L4</v>
      </c>
      <c r="BI13" s="1" t="str">
        <f t="shared" si="30"/>
        <v>BW</v>
      </c>
      <c r="BJ13" s="1" t="str">
        <f t="shared" si="47"/>
        <v>L4</v>
      </c>
      <c r="BK13" s="1" t="str">
        <f t="shared" si="31"/>
        <v>BW</v>
      </c>
      <c r="BL13" s="1" t="str">
        <f t="shared" si="48"/>
        <v>L4</v>
      </c>
      <c r="BM13" s="1" t="str">
        <f t="shared" si="49"/>
        <v>4</v>
      </c>
      <c r="BN13" s="1" t="str">
        <f t="shared" si="50"/>
        <v>4</v>
      </c>
      <c r="BO13" s="1" t="str">
        <f t="shared" si="51"/>
        <v>4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5" t="str">
        <f t="shared" si="11"/>
        <v>P2</v>
      </c>
      <c r="C14" s="102" t="str">
        <f t="shared" si="1"/>
        <v/>
      </c>
      <c r="D14" s="98" t="str">
        <f t="shared" si="32"/>
        <v/>
      </c>
      <c r="E14" s="99" t="str">
        <f t="shared" si="32"/>
        <v>F2</v>
      </c>
      <c r="F14" s="10" t="str">
        <f t="shared" si="12"/>
        <v>W</v>
      </c>
      <c r="H14" s="105" t="str">
        <f t="shared" si="2"/>
        <v/>
      </c>
      <c r="I14" s="98" t="str">
        <f t="shared" si="33"/>
        <v>F2</v>
      </c>
      <c r="J14" s="99" t="str">
        <f t="shared" si="33"/>
        <v/>
      </c>
      <c r="K14" s="10" t="str">
        <f t="shared" si="34"/>
        <v>L</v>
      </c>
      <c r="L14" s="93"/>
      <c r="M14" s="18" t="str">
        <f>IF('Hedging Dashboard'!AH14="","",'Hedging Dashboard'!AH14)</f>
        <v>B</v>
      </c>
      <c r="O14" s="85" t="str">
        <f t="shared" si="3"/>
        <v/>
      </c>
      <c r="P14" s="98" t="str">
        <f t="shared" si="35"/>
        <v>F2</v>
      </c>
      <c r="Q14" s="99" t="str">
        <f t="shared" si="35"/>
        <v/>
      </c>
      <c r="R14" s="5" t="str">
        <f t="shared" si="36"/>
        <v>L</v>
      </c>
      <c r="S14" s="5">
        <f t="shared" si="13"/>
        <v>-11</v>
      </c>
      <c r="T14" s="131" t="str">
        <f t="shared" si="37"/>
        <v/>
      </c>
      <c r="U14" s="5">
        <f>IF(M14="","",IF(B14="NB",U13,IF(T14="",SUM($T$5:$T14)+S14,SUM($T$5:$T14))))</f>
        <v>-8</v>
      </c>
      <c r="V14" s="109" t="str">
        <f t="shared" si="0"/>
        <v/>
      </c>
      <c r="W14" s="82">
        <f t="shared" si="14"/>
        <v>-2</v>
      </c>
      <c r="X14" s="84" t="str">
        <f t="shared" si="15"/>
        <v>L</v>
      </c>
      <c r="Y14" s="9" t="str">
        <f t="shared" si="6"/>
        <v>B</v>
      </c>
      <c r="Z14" s="4" t="str">
        <f t="shared" si="7"/>
        <v>M1</v>
      </c>
      <c r="AA14" s="4" t="str">
        <f t="shared" si="8"/>
        <v>D</v>
      </c>
      <c r="AB14" s="4" t="str">
        <f t="shared" si="4"/>
        <v>WL</v>
      </c>
      <c r="AC14" s="4" t="str">
        <f t="shared" si="9"/>
        <v>WL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38"/>
        <v>F2</v>
      </c>
      <c r="AH14" s="1" t="str">
        <f t="shared" si="39"/>
        <v/>
      </c>
      <c r="AI14" s="1" t="str">
        <f t="shared" si="18"/>
        <v>F2</v>
      </c>
      <c r="AJ14" s="1" t="str">
        <f t="shared" si="19"/>
        <v/>
      </c>
      <c r="AK14" s="1">
        <f t="shared" si="40"/>
        <v>4</v>
      </c>
      <c r="AL14" s="1">
        <f t="shared" si="40"/>
        <v>2</v>
      </c>
      <c r="AM14" s="1">
        <f t="shared" si="5"/>
        <v>6</v>
      </c>
      <c r="AN14" s="1">
        <f t="shared" si="20"/>
        <v>-3</v>
      </c>
      <c r="AO14" s="1" t="str">
        <f t="shared" si="52"/>
        <v>C</v>
      </c>
      <c r="AP14" s="1" t="str">
        <f t="shared" si="21"/>
        <v>Y</v>
      </c>
      <c r="AQ14" s="1" t="str">
        <f t="shared" si="22"/>
        <v>Y</v>
      </c>
      <c r="AR14" s="1" t="str">
        <f t="shared" si="23"/>
        <v>Y</v>
      </c>
      <c r="AS14" s="1">
        <f t="shared" si="24"/>
        <v>3</v>
      </c>
      <c r="AT14" s="15" t="str">
        <f t="shared" si="41"/>
        <v>Y</v>
      </c>
      <c r="AU14" s="1" t="str">
        <f t="shared" si="25"/>
        <v>N</v>
      </c>
      <c r="AV14" s="1" t="str">
        <f t="shared" si="26"/>
        <v>N</v>
      </c>
      <c r="AW14" s="1" t="str">
        <f t="shared" si="27"/>
        <v>N</v>
      </c>
      <c r="AX14" s="1" t="str">
        <f t="shared" si="42"/>
        <v>F2</v>
      </c>
      <c r="AY14" s="1" t="str">
        <f t="shared" si="43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28"/>
        <v>01230</v>
      </c>
      <c r="BC14" s="1" t="str">
        <f t="shared" si="28"/>
        <v>10001</v>
      </c>
      <c r="BD14" s="1" t="str">
        <f t="shared" si="44"/>
        <v>101230</v>
      </c>
      <c r="BE14" s="1" t="str">
        <f t="shared" si="44"/>
        <v>010001</v>
      </c>
      <c r="BF14" s="1" t="str">
        <f t="shared" si="45"/>
        <v>P</v>
      </c>
      <c r="BG14" s="1" t="str">
        <f t="shared" si="29"/>
        <v>L4L</v>
      </c>
      <c r="BH14" s="1" t="str">
        <f t="shared" si="46"/>
        <v>F2</v>
      </c>
      <c r="BI14" s="1" t="str">
        <f t="shared" si="30"/>
        <v>L4L</v>
      </c>
      <c r="BJ14" s="1" t="str">
        <f t="shared" si="47"/>
        <v>F2</v>
      </c>
      <c r="BK14" s="1" t="str">
        <f t="shared" si="31"/>
        <v>L4L</v>
      </c>
      <c r="BL14" s="1" t="str">
        <f t="shared" si="48"/>
        <v>F2</v>
      </c>
      <c r="BM14" s="1" t="str">
        <f t="shared" si="49"/>
        <v>2</v>
      </c>
      <c r="BN14" s="1" t="str">
        <f t="shared" si="50"/>
        <v>2</v>
      </c>
      <c r="BO14" s="1" t="str">
        <f t="shared" si="51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0" t="str">
        <f t="shared" si="1"/>
        <v/>
      </c>
      <c r="D15" s="13" t="str">
        <f t="shared" si="32"/>
        <v/>
      </c>
      <c r="E15" s="45" t="str">
        <f t="shared" si="32"/>
        <v>B</v>
      </c>
      <c r="F15" s="14" t="str">
        <f t="shared" si="12"/>
        <v>W</v>
      </c>
      <c r="H15" s="103" t="str">
        <f t="shared" si="2"/>
        <v>D</v>
      </c>
      <c r="I15" s="13" t="str">
        <f t="shared" si="33"/>
        <v>F3</v>
      </c>
      <c r="J15" s="45" t="str">
        <f t="shared" si="33"/>
        <v/>
      </c>
      <c r="K15" s="14" t="str">
        <f t="shared" si="34"/>
        <v>L</v>
      </c>
      <c r="L15" s="54"/>
      <c r="M15" s="16" t="str">
        <f>IF('Hedging Dashboard'!AH15="","",'Hedging Dashboard'!AH15)</f>
        <v>B</v>
      </c>
      <c r="O15" s="12" t="str">
        <f t="shared" si="3"/>
        <v>B</v>
      </c>
      <c r="P15" s="13" t="str">
        <f t="shared" si="35"/>
        <v/>
      </c>
      <c r="Q15" s="45" t="str">
        <f t="shared" si="35"/>
        <v>F3</v>
      </c>
      <c r="R15" s="95" t="str">
        <f t="shared" si="36"/>
        <v>W</v>
      </c>
      <c r="S15" s="95">
        <f t="shared" si="13"/>
        <v>-10</v>
      </c>
      <c r="T15" s="106" t="str">
        <f t="shared" si="37"/>
        <v/>
      </c>
      <c r="U15" s="95">
        <f>IF(M15="","",IF(B15="NB",U14,IF(T15="",SUM($T$5:$T15)+S15,SUM($T$5:$T15))))</f>
        <v>-7</v>
      </c>
      <c r="V15" s="107" t="str">
        <f t="shared" si="0"/>
        <v/>
      </c>
      <c r="W15" s="82">
        <f t="shared" si="14"/>
        <v>1</v>
      </c>
      <c r="X15" s="84" t="str">
        <f t="shared" si="15"/>
        <v>W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38"/>
        <v>F3</v>
      </c>
      <c r="AH15" s="1" t="str">
        <f t="shared" si="39"/>
        <v/>
      </c>
      <c r="AI15" s="1" t="str">
        <f t="shared" si="18"/>
        <v/>
      </c>
      <c r="AJ15" s="1" t="str">
        <f t="shared" si="19"/>
        <v>F3</v>
      </c>
      <c r="AK15" s="1">
        <f t="shared" si="40"/>
        <v>3</v>
      </c>
      <c r="AL15" s="1">
        <f t="shared" si="40"/>
        <v>4</v>
      </c>
      <c r="AM15" s="1">
        <f t="shared" si="5"/>
        <v>6</v>
      </c>
      <c r="AN15" s="1">
        <f t="shared" si="20"/>
        <v>0</v>
      </c>
      <c r="AO15" s="1" t="str">
        <f t="shared" si="52"/>
        <v>C</v>
      </c>
      <c r="AP15" s="1" t="str">
        <f t="shared" si="21"/>
        <v>N</v>
      </c>
      <c r="AQ15" s="1" t="str">
        <f t="shared" si="22"/>
        <v>N</v>
      </c>
      <c r="AR15" s="1" t="str">
        <f t="shared" si="23"/>
        <v>N</v>
      </c>
      <c r="AS15" s="1">
        <f t="shared" si="24"/>
        <v>4</v>
      </c>
      <c r="AT15" s="15" t="str">
        <f t="shared" si="41"/>
        <v>N</v>
      </c>
      <c r="AU15" s="1" t="str">
        <f t="shared" si="25"/>
        <v>N</v>
      </c>
      <c r="AV15" s="1" t="str">
        <f t="shared" si="26"/>
        <v>N</v>
      </c>
      <c r="AW15" s="1" t="str">
        <f t="shared" si="27"/>
        <v>N</v>
      </c>
      <c r="AX15" s="1" t="str">
        <f t="shared" si="42"/>
        <v/>
      </c>
      <c r="AY15" s="1" t="str">
        <f t="shared" si="43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28"/>
        <v>12300</v>
      </c>
      <c r="BC15" s="1" t="str">
        <f t="shared" si="28"/>
        <v>00012</v>
      </c>
      <c r="BD15" s="1" t="str">
        <f t="shared" si="44"/>
        <v>012300</v>
      </c>
      <c r="BE15" s="1" t="str">
        <f t="shared" si="44"/>
        <v>100012</v>
      </c>
      <c r="BF15" s="1" t="str">
        <f t="shared" si="45"/>
        <v>P</v>
      </c>
      <c r="BG15" s="1" t="str">
        <f t="shared" si="29"/>
        <v>F2W</v>
      </c>
      <c r="BH15" s="1" t="str">
        <f t="shared" si="46"/>
        <v>B</v>
      </c>
      <c r="BI15" s="1" t="str">
        <f t="shared" si="30"/>
        <v>F2L</v>
      </c>
      <c r="BJ15" s="1" t="str">
        <f t="shared" si="47"/>
        <v>F3</v>
      </c>
      <c r="BK15" s="1" t="str">
        <f t="shared" si="31"/>
        <v>F2L</v>
      </c>
      <c r="BL15" s="1" t="str">
        <f t="shared" si="48"/>
        <v>F3</v>
      </c>
      <c r="BM15" s="1">
        <f t="shared" si="49"/>
        <v>1</v>
      </c>
      <c r="BN15" s="1" t="str">
        <f t="shared" si="50"/>
        <v>3</v>
      </c>
      <c r="BO15" s="1" t="str">
        <f t="shared" si="51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B8</v>
      </c>
      <c r="C16" s="101" t="str">
        <f t="shared" si="1"/>
        <v/>
      </c>
      <c r="D16" s="96" t="str">
        <f t="shared" si="32"/>
        <v/>
      </c>
      <c r="E16" s="97" t="str">
        <f t="shared" si="32"/>
        <v>L4</v>
      </c>
      <c r="F16" s="8" t="str">
        <f t="shared" si="12"/>
        <v>L</v>
      </c>
      <c r="H16" s="104" t="str">
        <f t="shared" si="2"/>
        <v/>
      </c>
      <c r="I16" s="96" t="str">
        <f t="shared" si="33"/>
        <v/>
      </c>
      <c r="J16" s="97" t="str">
        <f t="shared" si="33"/>
        <v>XF2</v>
      </c>
      <c r="K16" s="8" t="str">
        <f t="shared" si="34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6" t="str">
        <f t="shared" si="35"/>
        <v/>
      </c>
      <c r="Q16" s="97" t="str">
        <f t="shared" si="35"/>
        <v>F2</v>
      </c>
      <c r="R16" s="4" t="str">
        <f t="shared" si="36"/>
        <v>L</v>
      </c>
      <c r="S16" s="4">
        <f t="shared" si="13"/>
        <v>-18</v>
      </c>
      <c r="T16" s="130" t="str">
        <f t="shared" si="37"/>
        <v/>
      </c>
      <c r="U16" s="4">
        <f>IF(M16="","",IF(B16="NB",U15,IF(T16="",SUM($T$5:$T16)+S16,SUM($T$5:$T16))))</f>
        <v>-15</v>
      </c>
      <c r="V16" s="108" t="str">
        <f t="shared" si="0"/>
        <v/>
      </c>
      <c r="W16" s="82">
        <f t="shared" si="14"/>
        <v>-8</v>
      </c>
      <c r="X16" s="84" t="str">
        <f t="shared" si="15"/>
        <v>L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38"/>
        <v/>
      </c>
      <c r="AH16" s="1" t="str">
        <f t="shared" si="39"/>
        <v>XF2</v>
      </c>
      <c r="AI16" s="1" t="str">
        <f t="shared" si="18"/>
        <v/>
      </c>
      <c r="AJ16" s="1" t="str">
        <f t="shared" si="19"/>
        <v>F2</v>
      </c>
      <c r="AK16" s="1">
        <f t="shared" si="40"/>
        <v>0</v>
      </c>
      <c r="AL16" s="1">
        <f t="shared" si="40"/>
        <v>8</v>
      </c>
      <c r="AM16" s="1">
        <f t="shared" si="5"/>
        <v>6</v>
      </c>
      <c r="AN16" s="1">
        <f t="shared" si="20"/>
        <v>0</v>
      </c>
      <c r="AO16" s="1" t="str">
        <f t="shared" si="52"/>
        <v>C</v>
      </c>
      <c r="AP16" s="1" t="str">
        <f t="shared" si="21"/>
        <v>Y</v>
      </c>
      <c r="AQ16" s="1" t="str">
        <f t="shared" si="22"/>
        <v>N</v>
      </c>
      <c r="AR16" s="1" t="str">
        <f t="shared" si="23"/>
        <v>N</v>
      </c>
      <c r="AS16" s="1">
        <f t="shared" si="24"/>
        <v>5</v>
      </c>
      <c r="AT16" s="15" t="str">
        <f t="shared" si="41"/>
        <v>N</v>
      </c>
      <c r="AU16" s="1" t="str">
        <f t="shared" si="25"/>
        <v>N</v>
      </c>
      <c r="AV16" s="1" t="str">
        <f t="shared" si="26"/>
        <v>N</v>
      </c>
      <c r="AW16" s="1" t="str">
        <f t="shared" si="27"/>
        <v>N</v>
      </c>
      <c r="AX16" s="1" t="str">
        <f t="shared" si="42"/>
        <v/>
      </c>
      <c r="AY16" s="1" t="str">
        <f t="shared" si="43"/>
        <v>F2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28"/>
        <v>23000</v>
      </c>
      <c r="BC16" s="1" t="str">
        <f t="shared" si="28"/>
        <v>00123</v>
      </c>
      <c r="BD16" s="1" t="str">
        <f t="shared" si="44"/>
        <v>123000</v>
      </c>
      <c r="BE16" s="1" t="str">
        <f t="shared" si="44"/>
        <v>000123</v>
      </c>
      <c r="BF16" s="1" t="str">
        <f t="shared" si="45"/>
        <v>B</v>
      </c>
      <c r="BG16" s="1" t="str">
        <f t="shared" si="29"/>
        <v>BW</v>
      </c>
      <c r="BH16" s="1" t="str">
        <f t="shared" si="46"/>
        <v>L4</v>
      </c>
      <c r="BI16" s="1" t="str">
        <f t="shared" si="30"/>
        <v>F3L</v>
      </c>
      <c r="BJ16" s="1" t="str">
        <f t="shared" si="47"/>
        <v>XF2</v>
      </c>
      <c r="BK16" s="1" t="str">
        <f t="shared" si="31"/>
        <v>F3W</v>
      </c>
      <c r="BL16" s="1" t="str">
        <f t="shared" si="48"/>
        <v>F2</v>
      </c>
      <c r="BM16" s="1" t="str">
        <f t="shared" si="49"/>
        <v>4</v>
      </c>
      <c r="BN16" s="1" t="str">
        <f t="shared" si="50"/>
        <v>2</v>
      </c>
      <c r="BO16" s="1" t="str">
        <f t="shared" si="51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P4</v>
      </c>
      <c r="C17" s="101" t="str">
        <f t="shared" si="1"/>
        <v/>
      </c>
      <c r="D17" s="96" t="str">
        <f t="shared" si="32"/>
        <v>F2</v>
      </c>
      <c r="E17" s="97" t="str">
        <f t="shared" si="32"/>
        <v/>
      </c>
      <c r="F17" s="8" t="str">
        <f t="shared" si="12"/>
        <v>L</v>
      </c>
      <c r="H17" s="104" t="str">
        <f t="shared" si="2"/>
        <v>M1</v>
      </c>
      <c r="I17" s="96" t="str">
        <f t="shared" si="33"/>
        <v/>
      </c>
      <c r="J17" s="97" t="str">
        <f t="shared" si="33"/>
        <v>XB</v>
      </c>
      <c r="K17" s="8" t="str">
        <f t="shared" si="34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6" t="str">
        <f t="shared" si="35"/>
        <v>F3</v>
      </c>
      <c r="Q17" s="97" t="str">
        <f t="shared" si="35"/>
        <v/>
      </c>
      <c r="R17" s="4" t="str">
        <f t="shared" si="36"/>
        <v>L</v>
      </c>
      <c r="S17" s="4">
        <f t="shared" si="13"/>
        <v>-22</v>
      </c>
      <c r="T17" s="130" t="str">
        <f t="shared" si="37"/>
        <v/>
      </c>
      <c r="U17" s="4">
        <f>IF(M17="","",IF(B17="NB",U16,IF(T17="",SUM($T$5:$T17)+S17,SUM($T$5:$T17))))</f>
        <v>-19</v>
      </c>
      <c r="V17" s="108" t="str">
        <f t="shared" si="0"/>
        <v/>
      </c>
      <c r="W17" s="82">
        <f t="shared" si="14"/>
        <v>-4</v>
      </c>
      <c r="X17" s="84" t="str">
        <f t="shared" si="15"/>
        <v>L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WL</v>
      </c>
      <c r="AC17" s="4" t="str">
        <f t="shared" si="9"/>
        <v>LL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38"/>
        <v/>
      </c>
      <c r="AH17" s="1" t="str">
        <f t="shared" si="39"/>
        <v>XB</v>
      </c>
      <c r="AI17" s="1" t="str">
        <f t="shared" si="18"/>
        <v>F3</v>
      </c>
      <c r="AJ17" s="1" t="str">
        <f t="shared" si="19"/>
        <v/>
      </c>
      <c r="AK17" s="1">
        <f t="shared" si="40"/>
        <v>5</v>
      </c>
      <c r="AL17" s="1">
        <f t="shared" si="40"/>
        <v>1</v>
      </c>
      <c r="AM17" s="1">
        <f t="shared" si="5"/>
        <v>3</v>
      </c>
      <c r="AN17" s="1">
        <f t="shared" si="20"/>
        <v>-3</v>
      </c>
      <c r="AO17" s="1" t="str">
        <f t="shared" si="52"/>
        <v>C</v>
      </c>
      <c r="AP17" s="1" t="str">
        <f t="shared" si="21"/>
        <v>Y</v>
      </c>
      <c r="AQ17" s="1" t="str">
        <f t="shared" si="22"/>
        <v>N</v>
      </c>
      <c r="AR17" s="1" t="str">
        <f t="shared" si="23"/>
        <v>N</v>
      </c>
      <c r="AS17" s="1">
        <f t="shared" si="24"/>
        <v>6</v>
      </c>
      <c r="AT17" s="15" t="str">
        <f t="shared" si="41"/>
        <v>N</v>
      </c>
      <c r="AU17" s="1" t="str">
        <f t="shared" si="25"/>
        <v>N</v>
      </c>
      <c r="AV17" s="1" t="str">
        <f t="shared" si="26"/>
        <v>N</v>
      </c>
      <c r="AW17" s="1" t="str">
        <f t="shared" si="27"/>
        <v>N</v>
      </c>
      <c r="AX17" s="1" t="str">
        <f t="shared" si="42"/>
        <v>F3</v>
      </c>
      <c r="AY17" s="1" t="str">
        <f t="shared" si="4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28"/>
        <v>30001</v>
      </c>
      <c r="BC17" s="1" t="str">
        <f t="shared" si="28"/>
        <v>01230</v>
      </c>
      <c r="BD17" s="1" t="str">
        <f t="shared" si="44"/>
        <v>230001</v>
      </c>
      <c r="BE17" s="1" t="str">
        <f t="shared" si="44"/>
        <v>001230</v>
      </c>
      <c r="BF17" s="1" t="str">
        <f t="shared" si="45"/>
        <v>B</v>
      </c>
      <c r="BG17" s="1" t="str">
        <f t="shared" si="29"/>
        <v>L4L</v>
      </c>
      <c r="BH17" s="1" t="str">
        <f t="shared" si="46"/>
        <v>F2</v>
      </c>
      <c r="BI17" s="1" t="str">
        <f t="shared" si="30"/>
        <v>XF2L</v>
      </c>
      <c r="BJ17" s="1" t="str">
        <f t="shared" si="47"/>
        <v>XB</v>
      </c>
      <c r="BK17" s="1" t="str">
        <f t="shared" si="31"/>
        <v>F2L</v>
      </c>
      <c r="BL17" s="1" t="str">
        <f t="shared" si="48"/>
        <v>F3</v>
      </c>
      <c r="BM17" s="1" t="str">
        <f t="shared" si="49"/>
        <v>2</v>
      </c>
      <c r="BN17" s="1">
        <f t="shared" si="50"/>
        <v>1</v>
      </c>
      <c r="BO17" s="1" t="str">
        <f t="shared" si="51"/>
        <v>3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P3</v>
      </c>
      <c r="C18" s="101" t="str">
        <f t="shared" si="1"/>
        <v>M1</v>
      </c>
      <c r="D18" s="96" t="str">
        <f t="shared" si="32"/>
        <v>F3</v>
      </c>
      <c r="E18" s="97" t="str">
        <f t="shared" si="32"/>
        <v/>
      </c>
      <c r="F18" s="8" t="str">
        <f t="shared" si="12"/>
        <v>L</v>
      </c>
      <c r="H18" s="104" t="str">
        <f t="shared" si="2"/>
        <v/>
      </c>
      <c r="I18" s="96" t="str">
        <f t="shared" si="33"/>
        <v>XF2</v>
      </c>
      <c r="J18" s="97" t="str">
        <f t="shared" si="33"/>
        <v/>
      </c>
      <c r="K18" s="8" t="str">
        <f t="shared" si="34"/>
        <v>L</v>
      </c>
      <c r="L18" s="54"/>
      <c r="M18" s="17" t="str">
        <f>IF('Hedging Dashboard'!AH18="","",'Hedging Dashboard'!AH18)</f>
        <v>B</v>
      </c>
      <c r="O18" s="9" t="str">
        <f t="shared" si="3"/>
        <v>D</v>
      </c>
      <c r="P18" s="96" t="str">
        <f t="shared" si="35"/>
        <v/>
      </c>
      <c r="Q18" s="97" t="str">
        <f t="shared" si="35"/>
        <v>XF2</v>
      </c>
      <c r="R18" s="4" t="str">
        <f t="shared" si="36"/>
        <v>W</v>
      </c>
      <c r="S18" s="4">
        <f t="shared" si="13"/>
        <v>-25</v>
      </c>
      <c r="T18" s="130" t="str">
        <f t="shared" si="37"/>
        <v/>
      </c>
      <c r="U18" s="4">
        <f>IF(M18="","",IF(B18="NB",U17,IF(T18="",SUM($T$5:$T18)+S18,SUM($T$5:$T18))))</f>
        <v>-22</v>
      </c>
      <c r="V18" s="108" t="str">
        <f t="shared" si="0"/>
        <v/>
      </c>
      <c r="W18" s="82">
        <f t="shared" si="14"/>
        <v>-3</v>
      </c>
      <c r="X18" s="84" t="str">
        <f t="shared" si="15"/>
        <v>L</v>
      </c>
      <c r="Y18" s="9" t="str">
        <f t="shared" si="6"/>
        <v>M1</v>
      </c>
      <c r="Z18" s="4" t="str">
        <f t="shared" si="7"/>
        <v>M1</v>
      </c>
      <c r="AA18" s="4" t="str">
        <f t="shared" si="8"/>
        <v>D</v>
      </c>
      <c r="AB18" s="4" t="str">
        <f t="shared" si="4"/>
        <v>LL</v>
      </c>
      <c r="AC18" s="4" t="str">
        <f t="shared" si="9"/>
        <v>LW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38"/>
        <v>XF2</v>
      </c>
      <c r="AH18" s="1" t="str">
        <f t="shared" si="39"/>
        <v/>
      </c>
      <c r="AI18" s="1" t="str">
        <f t="shared" si="18"/>
        <v/>
      </c>
      <c r="AJ18" s="1" t="str">
        <f t="shared" si="19"/>
        <v>XF2</v>
      </c>
      <c r="AK18" s="1">
        <f t="shared" si="40"/>
        <v>5</v>
      </c>
      <c r="AL18" s="1">
        <f t="shared" si="40"/>
        <v>2</v>
      </c>
      <c r="AM18" s="1">
        <f t="shared" si="5"/>
        <v>-3</v>
      </c>
      <c r="AN18" s="1">
        <f t="shared" si="20"/>
        <v>-6</v>
      </c>
      <c r="AO18" s="1" t="str">
        <f t="shared" si="52"/>
        <v>C</v>
      </c>
      <c r="AP18" s="1" t="str">
        <f t="shared" si="21"/>
        <v>N</v>
      </c>
      <c r="AQ18" s="1" t="str">
        <f t="shared" si="22"/>
        <v>N</v>
      </c>
      <c r="AR18" s="1" t="str">
        <f t="shared" si="23"/>
        <v>N</v>
      </c>
      <c r="AS18" s="1">
        <f t="shared" si="24"/>
        <v>7</v>
      </c>
      <c r="AT18" s="15" t="str">
        <f t="shared" si="41"/>
        <v>N</v>
      </c>
      <c r="AU18" s="1" t="str">
        <f t="shared" si="25"/>
        <v>N</v>
      </c>
      <c r="AV18" s="1" t="str">
        <f t="shared" si="26"/>
        <v>N</v>
      </c>
      <c r="AW18" s="1" t="str">
        <f t="shared" si="27"/>
        <v>N</v>
      </c>
      <c r="AX18" s="1" t="str">
        <f t="shared" si="42"/>
        <v/>
      </c>
      <c r="AY18" s="1" t="str">
        <f t="shared" si="43"/>
        <v>XF2</v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28"/>
        <v>00010</v>
      </c>
      <c r="BC18" s="1" t="str">
        <f t="shared" si="28"/>
        <v>12301</v>
      </c>
      <c r="BD18" s="1" t="str">
        <f t="shared" si="44"/>
        <v>300010</v>
      </c>
      <c r="BE18" s="1" t="str">
        <f t="shared" si="44"/>
        <v>012301</v>
      </c>
      <c r="BF18" s="1" t="str">
        <f t="shared" si="45"/>
        <v>B</v>
      </c>
      <c r="BG18" s="1" t="str">
        <f t="shared" si="29"/>
        <v>F2L</v>
      </c>
      <c r="BH18" s="1" t="str">
        <f t="shared" si="46"/>
        <v>F3</v>
      </c>
      <c r="BI18" s="1" t="str">
        <f t="shared" si="30"/>
        <v>XBW</v>
      </c>
      <c r="BJ18" s="1" t="str">
        <f t="shared" si="47"/>
        <v>XF2</v>
      </c>
      <c r="BK18" s="1" t="str">
        <f t="shared" si="31"/>
        <v>F3L</v>
      </c>
      <c r="BL18" s="1" t="str">
        <f t="shared" si="48"/>
        <v>XF2</v>
      </c>
      <c r="BM18" s="1" t="str">
        <f t="shared" si="49"/>
        <v>3</v>
      </c>
      <c r="BN18" s="1" t="str">
        <f t="shared" si="50"/>
        <v>2</v>
      </c>
      <c r="BO18" s="1" t="str">
        <f t="shared" si="51"/>
        <v>2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5" t="str">
        <f t="shared" si="11"/>
        <v>B6</v>
      </c>
      <c r="C19" s="102" t="str">
        <f t="shared" si="1"/>
        <v/>
      </c>
      <c r="D19" s="98" t="str">
        <f t="shared" si="32"/>
        <v/>
      </c>
      <c r="E19" s="99" t="str">
        <f t="shared" si="32"/>
        <v>XF2</v>
      </c>
      <c r="F19" s="10" t="str">
        <f t="shared" si="12"/>
        <v>L</v>
      </c>
      <c r="H19" s="105" t="str">
        <f t="shared" si="2"/>
        <v/>
      </c>
      <c r="I19" s="98" t="str">
        <f t="shared" si="33"/>
        <v/>
      </c>
      <c r="J19" s="99" t="str">
        <f t="shared" si="33"/>
        <v>XB</v>
      </c>
      <c r="K19" s="10" t="str">
        <f t="shared" si="34"/>
        <v>L</v>
      </c>
      <c r="L19" s="54"/>
      <c r="M19" s="18" t="str">
        <f>IF('Hedging Dashboard'!AH19="","",'Hedging Dashboard'!AH19)</f>
        <v>P</v>
      </c>
      <c r="O19" s="85" t="str">
        <f t="shared" si="3"/>
        <v/>
      </c>
      <c r="P19" s="98" t="str">
        <f t="shared" si="35"/>
        <v/>
      </c>
      <c r="Q19" s="99" t="str">
        <f t="shared" si="35"/>
        <v>F3</v>
      </c>
      <c r="R19" s="5" t="str">
        <f t="shared" si="36"/>
        <v>L</v>
      </c>
      <c r="S19" s="5">
        <f t="shared" si="13"/>
        <v>-31</v>
      </c>
      <c r="T19" s="131" t="str">
        <f t="shared" si="37"/>
        <v/>
      </c>
      <c r="U19" s="5">
        <f>IF(M19="","",IF(B19="NB",U18,IF(T19="",SUM($T$5:$T19)+S19,SUM($T$5:$T19))))</f>
        <v>-28</v>
      </c>
      <c r="V19" s="109" t="str">
        <f t="shared" si="0"/>
        <v/>
      </c>
      <c r="W19" s="82">
        <f t="shared" si="14"/>
        <v>-6</v>
      </c>
      <c r="X19" s="84" t="str">
        <f t="shared" si="15"/>
        <v>L</v>
      </c>
      <c r="Y19" s="9" t="str">
        <f t="shared" si="6"/>
        <v>M1</v>
      </c>
      <c r="Z19" s="4" t="str">
        <f t="shared" si="7"/>
        <v>M1</v>
      </c>
      <c r="AA19" s="4" t="str">
        <f t="shared" si="8"/>
        <v>D</v>
      </c>
      <c r="AB19" s="4" t="str">
        <f t="shared" si="4"/>
        <v>LL</v>
      </c>
      <c r="AC19" s="4" t="str">
        <f t="shared" si="9"/>
        <v>WL</v>
      </c>
      <c r="AD19" s="4" t="str">
        <f t="shared" si="10"/>
        <v>LW</v>
      </c>
      <c r="AE19" s="1" t="str">
        <f t="shared" si="16"/>
        <v/>
      </c>
      <c r="AF19" s="1" t="str">
        <f t="shared" si="17"/>
        <v>XF2</v>
      </c>
      <c r="AG19" s="1" t="str">
        <f t="shared" si="38"/>
        <v/>
      </c>
      <c r="AH19" s="1" t="str">
        <f t="shared" si="39"/>
        <v>XB</v>
      </c>
      <c r="AI19" s="1" t="str">
        <f t="shared" si="18"/>
        <v/>
      </c>
      <c r="AJ19" s="1" t="str">
        <f t="shared" si="19"/>
        <v>F3</v>
      </c>
      <c r="AK19" s="1">
        <f t="shared" si="40"/>
        <v>0</v>
      </c>
      <c r="AL19" s="1">
        <f t="shared" si="40"/>
        <v>6</v>
      </c>
      <c r="AM19" s="1">
        <f t="shared" si="5"/>
        <v>-9</v>
      </c>
      <c r="AN19" s="1">
        <f t="shared" si="20"/>
        <v>-6</v>
      </c>
      <c r="AO19" s="1" t="str">
        <f t="shared" si="52"/>
        <v>C</v>
      </c>
      <c r="AP19" s="1" t="str">
        <f t="shared" si="21"/>
        <v>N</v>
      </c>
      <c r="AQ19" s="1" t="str">
        <f t="shared" si="22"/>
        <v>N</v>
      </c>
      <c r="AR19" s="1" t="str">
        <f t="shared" si="23"/>
        <v>N</v>
      </c>
      <c r="AS19" s="1">
        <f t="shared" si="24"/>
        <v>8</v>
      </c>
      <c r="AT19" s="15" t="str">
        <f t="shared" si="41"/>
        <v>N</v>
      </c>
      <c r="AU19" s="1" t="str">
        <f t="shared" si="25"/>
        <v>N</v>
      </c>
      <c r="AV19" s="1" t="str">
        <f t="shared" si="26"/>
        <v>N</v>
      </c>
      <c r="AW19" s="1" t="str">
        <f t="shared" si="27"/>
        <v>N</v>
      </c>
      <c r="AX19" s="1" t="str">
        <f t="shared" si="42"/>
        <v/>
      </c>
      <c r="AY19" s="1" t="str">
        <f t="shared" si="43"/>
        <v>F3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28"/>
        <v>00100</v>
      </c>
      <c r="BC19" s="1" t="str">
        <f t="shared" si="28"/>
        <v>23012</v>
      </c>
      <c r="BD19" s="1" t="str">
        <f t="shared" si="44"/>
        <v>000100</v>
      </c>
      <c r="BE19" s="1" t="str">
        <f t="shared" si="44"/>
        <v>123012</v>
      </c>
      <c r="BF19" s="1" t="str">
        <f t="shared" si="45"/>
        <v>B</v>
      </c>
      <c r="BG19" s="1" t="str">
        <f t="shared" si="29"/>
        <v>F3L</v>
      </c>
      <c r="BH19" s="1" t="str">
        <f t="shared" si="46"/>
        <v>XF2</v>
      </c>
      <c r="BI19" s="1" t="str">
        <f t="shared" si="30"/>
        <v>XF2L</v>
      </c>
      <c r="BJ19" s="1" t="str">
        <f t="shared" si="47"/>
        <v>XB</v>
      </c>
      <c r="BK19" s="1" t="str">
        <f t="shared" si="31"/>
        <v>XF2W</v>
      </c>
      <c r="BL19" s="1" t="str">
        <f t="shared" si="48"/>
        <v>F3</v>
      </c>
      <c r="BM19" s="1" t="str">
        <f t="shared" si="49"/>
        <v>2</v>
      </c>
      <c r="BN19" s="1">
        <f t="shared" si="50"/>
        <v>1</v>
      </c>
      <c r="BO19" s="1" t="str">
        <f t="shared" si="51"/>
        <v>3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B2</v>
      </c>
      <c r="C20" s="100" t="str">
        <f t="shared" si="1"/>
        <v>B</v>
      </c>
      <c r="D20" s="13" t="str">
        <f t="shared" si="32"/>
        <v>XB</v>
      </c>
      <c r="E20" s="45" t="str">
        <f t="shared" si="32"/>
        <v/>
      </c>
      <c r="F20" s="14" t="str">
        <f t="shared" si="12"/>
        <v>W</v>
      </c>
      <c r="H20" s="103" t="str">
        <f t="shared" si="2"/>
        <v>D</v>
      </c>
      <c r="I20" s="13" t="str">
        <f t="shared" si="33"/>
        <v/>
      </c>
      <c r="J20" s="45" t="str">
        <f t="shared" si="33"/>
        <v>B</v>
      </c>
      <c r="K20" s="14" t="str">
        <f t="shared" si="34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35"/>
        <v/>
      </c>
      <c r="Q20" s="45" t="str">
        <f t="shared" si="35"/>
        <v>XF2</v>
      </c>
      <c r="R20" s="95" t="str">
        <f t="shared" si="36"/>
        <v>L</v>
      </c>
      <c r="S20" s="95">
        <f t="shared" si="13"/>
        <v>-33</v>
      </c>
      <c r="T20" s="106" t="str">
        <f t="shared" si="37"/>
        <v/>
      </c>
      <c r="U20" s="95">
        <f>IF(M20="","",IF(B20="NB",U19,IF(T20="",SUM($T$5:$T20)+S20,SUM($T$5:$T20))))</f>
        <v>-30</v>
      </c>
      <c r="V20" s="107" t="str">
        <f t="shared" si="0"/>
        <v/>
      </c>
      <c r="W20" s="82">
        <f t="shared" si="14"/>
        <v>-2</v>
      </c>
      <c r="X20" s="84" t="str">
        <f t="shared" si="15"/>
        <v>L</v>
      </c>
      <c r="Y20" s="9" t="str">
        <f t="shared" si="6"/>
        <v>B</v>
      </c>
      <c r="Z20" s="4" t="str">
        <f t="shared" si="7"/>
        <v>D</v>
      </c>
      <c r="AA20" s="4" t="str">
        <f t="shared" si="8"/>
        <v>D</v>
      </c>
      <c r="AB20" s="4" t="str">
        <f t="shared" si="4"/>
        <v>LL</v>
      </c>
      <c r="AC20" s="4" t="str">
        <f t="shared" si="9"/>
        <v>LL</v>
      </c>
      <c r="AD20" s="4" t="str">
        <f t="shared" si="10"/>
        <v>WL</v>
      </c>
      <c r="AE20" s="1" t="str">
        <f t="shared" si="16"/>
        <v>XB</v>
      </c>
      <c r="AF20" s="1" t="str">
        <f t="shared" si="17"/>
        <v/>
      </c>
      <c r="AG20" s="1" t="str">
        <f t="shared" si="38"/>
        <v/>
      </c>
      <c r="AH20" s="1" t="str">
        <f t="shared" si="39"/>
        <v>B</v>
      </c>
      <c r="AI20" s="1" t="str">
        <f t="shared" si="18"/>
        <v/>
      </c>
      <c r="AJ20" s="1" t="str">
        <f t="shared" si="19"/>
        <v>XF2</v>
      </c>
      <c r="AK20" s="1">
        <f t="shared" si="40"/>
        <v>1</v>
      </c>
      <c r="AL20" s="1">
        <f t="shared" si="40"/>
        <v>3</v>
      </c>
      <c r="AM20" s="1">
        <f t="shared" si="5"/>
        <v>-10</v>
      </c>
      <c r="AN20" s="1">
        <f t="shared" si="20"/>
        <v>-6</v>
      </c>
      <c r="AO20" s="1" t="str">
        <f t="shared" si="52"/>
        <v>C</v>
      </c>
      <c r="AP20" s="1" t="str">
        <f t="shared" si="21"/>
        <v>N</v>
      </c>
      <c r="AQ20" s="1" t="str">
        <f t="shared" si="22"/>
        <v>N</v>
      </c>
      <c r="AR20" s="1" t="str">
        <f t="shared" si="23"/>
        <v>N</v>
      </c>
      <c r="AS20" s="1">
        <f t="shared" si="24"/>
        <v>9</v>
      </c>
      <c r="AT20" s="15" t="str">
        <f t="shared" si="41"/>
        <v>N</v>
      </c>
      <c r="AU20" s="1" t="str">
        <f t="shared" si="25"/>
        <v>N</v>
      </c>
      <c r="AV20" s="1" t="str">
        <f t="shared" si="26"/>
        <v>N</v>
      </c>
      <c r="AW20" s="1" t="str">
        <f t="shared" si="27"/>
        <v>N</v>
      </c>
      <c r="AX20" s="1" t="str">
        <f t="shared" si="42"/>
        <v/>
      </c>
      <c r="AY20" s="1" t="str">
        <f t="shared" si="43"/>
        <v>XF2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28"/>
        <v>01001</v>
      </c>
      <c r="BC20" s="1" t="str">
        <f t="shared" si="28"/>
        <v>30120</v>
      </c>
      <c r="BD20" s="1" t="str">
        <f t="shared" si="44"/>
        <v>001001</v>
      </c>
      <c r="BE20" s="1" t="str">
        <f t="shared" si="44"/>
        <v>230120</v>
      </c>
      <c r="BF20" s="1" t="str">
        <f t="shared" si="45"/>
        <v>B</v>
      </c>
      <c r="BG20" s="1" t="str">
        <f t="shared" si="29"/>
        <v>XF2L</v>
      </c>
      <c r="BH20" s="1" t="str">
        <f t="shared" si="46"/>
        <v>XB</v>
      </c>
      <c r="BI20" s="1" t="str">
        <f t="shared" si="30"/>
        <v>XBL</v>
      </c>
      <c r="BJ20" s="1" t="str">
        <f t="shared" si="47"/>
        <v>B</v>
      </c>
      <c r="BK20" s="1" t="str">
        <f t="shared" si="31"/>
        <v>F3L</v>
      </c>
      <c r="BL20" s="1" t="str">
        <f t="shared" si="48"/>
        <v>XF2</v>
      </c>
      <c r="BM20" s="1">
        <f t="shared" si="49"/>
        <v>1</v>
      </c>
      <c r="BN20" s="1">
        <f t="shared" si="50"/>
        <v>1</v>
      </c>
      <c r="BO20" s="1" t="str">
        <f t="shared" si="51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P5</v>
      </c>
      <c r="C21" s="101" t="str">
        <f t="shared" si="1"/>
        <v/>
      </c>
      <c r="D21" s="96" t="str">
        <f t="shared" si="32"/>
        <v>XF2</v>
      </c>
      <c r="E21" s="97" t="str">
        <f t="shared" si="32"/>
        <v/>
      </c>
      <c r="F21" s="8" t="str">
        <f t="shared" si="12"/>
        <v>W</v>
      </c>
      <c r="H21" s="104" t="str">
        <f t="shared" si="2"/>
        <v/>
      </c>
      <c r="I21" s="96" t="str">
        <f t="shared" si="33"/>
        <v>F2</v>
      </c>
      <c r="J21" s="97" t="str">
        <f t="shared" si="33"/>
        <v/>
      </c>
      <c r="K21" s="8" t="str">
        <f t="shared" si="34"/>
        <v>W</v>
      </c>
      <c r="L21" s="54"/>
      <c r="M21" s="17" t="str">
        <f>IF('Hedging Dashboard'!AH21="","",'Hedging Dashboard'!AH21)</f>
        <v>P</v>
      </c>
      <c r="O21" s="9" t="str">
        <f t="shared" si="3"/>
        <v>B</v>
      </c>
      <c r="P21" s="96" t="str">
        <f t="shared" si="35"/>
        <v>XB</v>
      </c>
      <c r="Q21" s="97" t="str">
        <f t="shared" si="35"/>
        <v/>
      </c>
      <c r="R21" s="4" t="str">
        <f t="shared" si="36"/>
        <v>W</v>
      </c>
      <c r="S21" s="4">
        <f t="shared" si="13"/>
        <v>-28</v>
      </c>
      <c r="T21" s="130" t="str">
        <f t="shared" si="37"/>
        <v/>
      </c>
      <c r="U21" s="4">
        <f>IF(M21="","",IF(B21="NB",U20,IF(T21="",SUM($T$5:$T21)+S21,SUM($T$5:$T21))))</f>
        <v>-25</v>
      </c>
      <c r="V21" s="108" t="str">
        <f t="shared" si="0"/>
        <v/>
      </c>
      <c r="W21" s="82">
        <f t="shared" si="14"/>
        <v>5</v>
      </c>
      <c r="X21" s="84" t="str">
        <f t="shared" si="15"/>
        <v>W</v>
      </c>
      <c r="Y21" s="9" t="str">
        <f t="shared" si="6"/>
        <v>B</v>
      </c>
      <c r="Z21" s="4" t="str">
        <f t="shared" si="7"/>
        <v>D</v>
      </c>
      <c r="AA21" s="4" t="str">
        <f t="shared" si="8"/>
        <v>B</v>
      </c>
      <c r="AB21" s="4" t="str">
        <f t="shared" si="4"/>
        <v>LW</v>
      </c>
      <c r="AC21" s="4" t="str">
        <f t="shared" si="9"/>
        <v>LL</v>
      </c>
      <c r="AD21" s="4" t="str">
        <f t="shared" si="10"/>
        <v>LL</v>
      </c>
      <c r="AE21" s="1" t="str">
        <f t="shared" si="16"/>
        <v>XF2</v>
      </c>
      <c r="AF21" s="1" t="str">
        <f t="shared" si="17"/>
        <v/>
      </c>
      <c r="AG21" s="1" t="str">
        <f t="shared" si="38"/>
        <v>F2</v>
      </c>
      <c r="AH21" s="1" t="str">
        <f t="shared" si="39"/>
        <v/>
      </c>
      <c r="AI21" s="1" t="str">
        <f t="shared" si="18"/>
        <v>XB</v>
      </c>
      <c r="AJ21" s="1" t="str">
        <f t="shared" si="19"/>
        <v/>
      </c>
      <c r="AK21" s="1">
        <f t="shared" si="40"/>
        <v>5</v>
      </c>
      <c r="AL21" s="1">
        <f t="shared" si="40"/>
        <v>0</v>
      </c>
      <c r="AM21" s="1">
        <f t="shared" si="5"/>
        <v>-9</v>
      </c>
      <c r="AN21" s="1">
        <f t="shared" si="20"/>
        <v>1</v>
      </c>
      <c r="AO21" s="1" t="str">
        <f t="shared" si="52"/>
        <v>C</v>
      </c>
      <c r="AP21" s="1" t="str">
        <f t="shared" si="21"/>
        <v>N</v>
      </c>
      <c r="AQ21" s="1" t="str">
        <f t="shared" si="22"/>
        <v>N</v>
      </c>
      <c r="AR21" s="1" t="str">
        <f t="shared" si="23"/>
        <v>N</v>
      </c>
      <c r="AS21" s="1">
        <f t="shared" si="24"/>
        <v>10</v>
      </c>
      <c r="AT21" s="15" t="str">
        <f t="shared" si="41"/>
        <v>Y</v>
      </c>
      <c r="AU21" s="1" t="str">
        <f t="shared" si="25"/>
        <v>N</v>
      </c>
      <c r="AV21" s="1" t="str">
        <f t="shared" si="26"/>
        <v>N</v>
      </c>
      <c r="AW21" s="1" t="str">
        <f t="shared" si="27"/>
        <v>N</v>
      </c>
      <c r="AX21" s="1" t="str">
        <f t="shared" si="42"/>
        <v>XB</v>
      </c>
      <c r="AY21" s="1" t="str">
        <f t="shared" si="43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28"/>
        <v>10012</v>
      </c>
      <c r="BC21" s="1" t="str">
        <f t="shared" si="28"/>
        <v>01200</v>
      </c>
      <c r="BD21" s="1" t="str">
        <f t="shared" si="44"/>
        <v>010012</v>
      </c>
      <c r="BE21" s="1" t="str">
        <f t="shared" si="44"/>
        <v>301200</v>
      </c>
      <c r="BF21" s="1" t="str">
        <f t="shared" si="45"/>
        <v>P</v>
      </c>
      <c r="BG21" s="1" t="str">
        <f t="shared" si="29"/>
        <v>XBW</v>
      </c>
      <c r="BH21" s="1" t="str">
        <f t="shared" si="46"/>
        <v>XF2</v>
      </c>
      <c r="BI21" s="1" t="str">
        <f t="shared" si="30"/>
        <v>BL</v>
      </c>
      <c r="BJ21" s="1" t="str">
        <f t="shared" si="47"/>
        <v>F2</v>
      </c>
      <c r="BK21" s="1" t="str">
        <f t="shared" si="31"/>
        <v>XF2L</v>
      </c>
      <c r="BL21" s="1" t="str">
        <f t="shared" si="48"/>
        <v>XB</v>
      </c>
      <c r="BM21" s="1" t="str">
        <f t="shared" si="49"/>
        <v>2</v>
      </c>
      <c r="BN21" s="1" t="str">
        <f t="shared" si="50"/>
        <v>2</v>
      </c>
      <c r="BO21" s="1">
        <f t="shared" si="51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P4</v>
      </c>
      <c r="C22" s="101" t="str">
        <f t="shared" si="1"/>
        <v/>
      </c>
      <c r="D22" s="96" t="str">
        <f t="shared" si="32"/>
        <v>B</v>
      </c>
      <c r="E22" s="97" t="str">
        <f t="shared" si="32"/>
        <v/>
      </c>
      <c r="F22" s="8" t="str">
        <f t="shared" si="12"/>
        <v>W</v>
      </c>
      <c r="H22" s="104" t="str">
        <f t="shared" si="2"/>
        <v/>
      </c>
      <c r="I22" s="96" t="str">
        <f t="shared" si="33"/>
        <v>B</v>
      </c>
      <c r="J22" s="97" t="str">
        <f t="shared" si="33"/>
        <v/>
      </c>
      <c r="K22" s="8" t="str">
        <f t="shared" si="34"/>
        <v>W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6" t="str">
        <f t="shared" si="35"/>
        <v>XF2</v>
      </c>
      <c r="Q22" s="97" t="str">
        <f t="shared" si="35"/>
        <v/>
      </c>
      <c r="R22" s="4" t="str">
        <f t="shared" si="36"/>
        <v>W</v>
      </c>
      <c r="S22" s="4">
        <f t="shared" si="13"/>
        <v>-24</v>
      </c>
      <c r="T22" s="130" t="str">
        <f t="shared" si="37"/>
        <v/>
      </c>
      <c r="U22" s="4">
        <f>IF(M22="","",IF(B22="NB",U21,IF(T22="",SUM($T$5:$T22)+S22,SUM($T$5:$T22))))</f>
        <v>-21</v>
      </c>
      <c r="V22" s="108" t="str">
        <f t="shared" si="0"/>
        <v/>
      </c>
      <c r="W22" s="82">
        <f t="shared" si="14"/>
        <v>4</v>
      </c>
      <c r="X22" s="84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WW</v>
      </c>
      <c r="AC22" s="4" t="str">
        <f t="shared" si="9"/>
        <v>LW</v>
      </c>
      <c r="AD22" s="4" t="str">
        <f t="shared" si="10"/>
        <v>LW</v>
      </c>
      <c r="AE22" s="1" t="str">
        <f t="shared" si="16"/>
        <v>B</v>
      </c>
      <c r="AF22" s="1" t="str">
        <f t="shared" si="17"/>
        <v/>
      </c>
      <c r="AG22" s="1" t="str">
        <f t="shared" si="38"/>
        <v>B</v>
      </c>
      <c r="AH22" s="1" t="str">
        <f t="shared" si="39"/>
        <v/>
      </c>
      <c r="AI22" s="1" t="str">
        <f t="shared" si="18"/>
        <v>XF2</v>
      </c>
      <c r="AJ22" s="1" t="str">
        <f t="shared" si="19"/>
        <v/>
      </c>
      <c r="AK22" s="1">
        <f t="shared" si="40"/>
        <v>4</v>
      </c>
      <c r="AL22" s="1">
        <f t="shared" si="40"/>
        <v>0</v>
      </c>
      <c r="AM22" s="1">
        <f t="shared" si="5"/>
        <v>-6</v>
      </c>
      <c r="AN22" s="1">
        <f t="shared" si="20"/>
        <v>3</v>
      </c>
      <c r="AO22" s="1" t="str">
        <f t="shared" si="52"/>
        <v>C</v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>
        <f t="shared" si="24"/>
        <v>11</v>
      </c>
      <c r="AT22" s="15" t="str">
        <f t="shared" si="41"/>
        <v>N</v>
      </c>
      <c r="AU22" s="1" t="str">
        <f t="shared" si="25"/>
        <v>Y</v>
      </c>
      <c r="AV22" s="1" t="str">
        <f t="shared" si="26"/>
        <v>Y</v>
      </c>
      <c r="AW22" s="1" t="str">
        <f t="shared" si="27"/>
        <v>N</v>
      </c>
      <c r="AX22" s="1" t="str">
        <f t="shared" si="42"/>
        <v>XF2</v>
      </c>
      <c r="AY22" s="1" t="str">
        <f t="shared" si="4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28"/>
        <v>00123</v>
      </c>
      <c r="BC22" s="1" t="str">
        <f t="shared" si="28"/>
        <v>12000</v>
      </c>
      <c r="BD22" s="1" t="str">
        <f t="shared" si="44"/>
        <v>100123</v>
      </c>
      <c r="BE22" s="1" t="str">
        <f t="shared" si="44"/>
        <v>012000</v>
      </c>
      <c r="BF22" s="1" t="str">
        <f t="shared" si="45"/>
        <v>P</v>
      </c>
      <c r="BG22" s="1" t="str">
        <f t="shared" si="29"/>
        <v>XF2W</v>
      </c>
      <c r="BH22" s="1" t="str">
        <f t="shared" si="46"/>
        <v>B</v>
      </c>
      <c r="BI22" s="1" t="str">
        <f t="shared" si="30"/>
        <v>F2W</v>
      </c>
      <c r="BJ22" s="1" t="str">
        <f t="shared" si="47"/>
        <v>B</v>
      </c>
      <c r="BK22" s="1" t="str">
        <f t="shared" si="31"/>
        <v>XBW</v>
      </c>
      <c r="BL22" s="1" t="str">
        <f t="shared" si="48"/>
        <v>XF2</v>
      </c>
      <c r="BM22" s="1">
        <f t="shared" si="49"/>
        <v>1</v>
      </c>
      <c r="BN22" s="1">
        <f t="shared" si="50"/>
        <v>1</v>
      </c>
      <c r="BO22" s="1" t="str">
        <f t="shared" si="51"/>
        <v>2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P9</v>
      </c>
      <c r="C23" s="101" t="str">
        <f t="shared" si="1"/>
        <v/>
      </c>
      <c r="D23" s="96" t="str">
        <f t="shared" si="32"/>
        <v>L4</v>
      </c>
      <c r="E23" s="97" t="str">
        <f t="shared" si="32"/>
        <v/>
      </c>
      <c r="F23" s="8" t="str">
        <f t="shared" si="12"/>
        <v>L</v>
      </c>
      <c r="H23" s="104" t="str">
        <f t="shared" si="2"/>
        <v/>
      </c>
      <c r="I23" s="96" t="str">
        <f t="shared" si="33"/>
        <v>L4</v>
      </c>
      <c r="J23" s="97" t="str">
        <f t="shared" si="33"/>
        <v/>
      </c>
      <c r="K23" s="8" t="str">
        <f t="shared" si="34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6" t="str">
        <f t="shared" si="35"/>
        <v>B</v>
      </c>
      <c r="Q23" s="97" t="str">
        <f t="shared" si="35"/>
        <v/>
      </c>
      <c r="R23" s="4" t="str">
        <f t="shared" si="36"/>
        <v>L</v>
      </c>
      <c r="S23" s="4">
        <f t="shared" si="13"/>
        <v>-33</v>
      </c>
      <c r="T23" s="130" t="str">
        <f t="shared" si="37"/>
        <v/>
      </c>
      <c r="U23" s="4">
        <f>IF(M23="","",IF(B23="NB",U22,IF(T23="",SUM($T$5:$T23)+S23,SUM($T$5:$T23))))</f>
        <v>-30</v>
      </c>
      <c r="V23" s="108" t="str">
        <f t="shared" si="0"/>
        <v/>
      </c>
      <c r="W23" s="82">
        <f t="shared" si="14"/>
        <v>-9</v>
      </c>
      <c r="X23" s="84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WW</v>
      </c>
      <c r="AD23" s="4" t="str">
        <f t="shared" si="10"/>
        <v>WW</v>
      </c>
      <c r="AE23" s="1" t="str">
        <f t="shared" si="16"/>
        <v>L4</v>
      </c>
      <c r="AF23" s="1" t="str">
        <f t="shared" si="17"/>
        <v/>
      </c>
      <c r="AG23" s="1" t="str">
        <f t="shared" si="38"/>
        <v>L4</v>
      </c>
      <c r="AH23" s="1" t="str">
        <f t="shared" si="39"/>
        <v/>
      </c>
      <c r="AI23" s="1" t="str">
        <f t="shared" si="18"/>
        <v>B</v>
      </c>
      <c r="AJ23" s="1" t="str">
        <f t="shared" si="19"/>
        <v/>
      </c>
      <c r="AK23" s="1">
        <f t="shared" si="40"/>
        <v>9</v>
      </c>
      <c r="AL23" s="1">
        <f t="shared" si="40"/>
        <v>0</v>
      </c>
      <c r="AM23" s="1">
        <f t="shared" si="5"/>
        <v>-7</v>
      </c>
      <c r="AN23" s="1">
        <f t="shared" si="20"/>
        <v>-1</v>
      </c>
      <c r="AO23" s="1" t="str">
        <f t="shared" si="52"/>
        <v>C</v>
      </c>
      <c r="AP23" s="1" t="str">
        <f t="shared" si="21"/>
        <v>Y</v>
      </c>
      <c r="AQ23" s="1" t="str">
        <f t="shared" si="22"/>
        <v>N</v>
      </c>
      <c r="AR23" s="1" t="str">
        <f t="shared" si="23"/>
        <v>N</v>
      </c>
      <c r="AS23" s="1">
        <f t="shared" si="24"/>
        <v>12</v>
      </c>
      <c r="AT23" s="15" t="str">
        <f t="shared" si="41"/>
        <v>N</v>
      </c>
      <c r="AU23" s="1" t="str">
        <f t="shared" si="25"/>
        <v>N</v>
      </c>
      <c r="AV23" s="1" t="str">
        <f t="shared" si="26"/>
        <v>N</v>
      </c>
      <c r="AW23" s="1" t="str">
        <f t="shared" si="27"/>
        <v>N</v>
      </c>
      <c r="AX23" s="1" t="str">
        <f t="shared" si="42"/>
        <v>B</v>
      </c>
      <c r="AY23" s="1" t="str">
        <f t="shared" si="4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28"/>
        <v>01234</v>
      </c>
      <c r="BC23" s="1" t="str">
        <f t="shared" si="28"/>
        <v>20000</v>
      </c>
      <c r="BD23" s="1" t="str">
        <f t="shared" si="44"/>
        <v>001234</v>
      </c>
      <c r="BE23" s="1" t="str">
        <f t="shared" si="44"/>
        <v>120000</v>
      </c>
      <c r="BF23" s="1" t="str">
        <f t="shared" si="45"/>
        <v>P</v>
      </c>
      <c r="BG23" s="1" t="str">
        <f t="shared" si="29"/>
        <v>BW</v>
      </c>
      <c r="BH23" s="1" t="str">
        <f t="shared" si="46"/>
        <v>L4</v>
      </c>
      <c r="BI23" s="1" t="str">
        <f t="shared" si="30"/>
        <v>BW</v>
      </c>
      <c r="BJ23" s="1" t="str">
        <f t="shared" si="47"/>
        <v>L4</v>
      </c>
      <c r="BK23" s="1" t="str">
        <f t="shared" si="31"/>
        <v>XF2W</v>
      </c>
      <c r="BL23" s="1" t="str">
        <f t="shared" si="48"/>
        <v>B</v>
      </c>
      <c r="BM23" s="1" t="str">
        <f t="shared" si="49"/>
        <v>4</v>
      </c>
      <c r="BN23" s="1" t="str">
        <f t="shared" si="50"/>
        <v>4</v>
      </c>
      <c r="BO23" s="1">
        <f t="shared" si="51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5" t="str">
        <f t="shared" si="11"/>
        <v>B2</v>
      </c>
      <c r="C24" s="102" t="str">
        <f t="shared" si="1"/>
        <v/>
      </c>
      <c r="D24" s="98" t="str">
        <f t="shared" si="32"/>
        <v/>
      </c>
      <c r="E24" s="99" t="str">
        <f t="shared" si="32"/>
        <v>F2</v>
      </c>
      <c r="F24" s="10" t="str">
        <f t="shared" si="12"/>
        <v>W</v>
      </c>
      <c r="H24" s="105" t="str">
        <f t="shared" si="2"/>
        <v/>
      </c>
      <c r="I24" s="98" t="str">
        <f t="shared" si="33"/>
        <v>F2</v>
      </c>
      <c r="J24" s="99" t="str">
        <f t="shared" si="33"/>
        <v/>
      </c>
      <c r="K24" s="10" t="str">
        <f t="shared" si="34"/>
        <v>L</v>
      </c>
      <c r="L24" s="54"/>
      <c r="M24" s="18" t="str">
        <f>IF('Hedging Dashboard'!AH24="","",'Hedging Dashboard'!AH24)</f>
        <v>B</v>
      </c>
      <c r="O24" s="85" t="str">
        <f t="shared" si="3"/>
        <v/>
      </c>
      <c r="P24" s="98" t="str">
        <f t="shared" si="35"/>
        <v/>
      </c>
      <c r="Q24" s="99" t="str">
        <f t="shared" si="35"/>
        <v>F2</v>
      </c>
      <c r="R24" s="5" t="str">
        <f t="shared" si="36"/>
        <v>W</v>
      </c>
      <c r="S24" s="5">
        <f t="shared" si="13"/>
        <v>-31</v>
      </c>
      <c r="T24" s="131" t="str">
        <f t="shared" si="37"/>
        <v/>
      </c>
      <c r="U24" s="5">
        <f>IF(M24="","",IF(B24="NB",U23,IF(T24="",SUM($T$5:$T24)+S24,SUM($T$5:$T24))))</f>
        <v>-28</v>
      </c>
      <c r="V24" s="109" t="str">
        <f t="shared" si="0"/>
        <v/>
      </c>
      <c r="W24" s="82">
        <f t="shared" si="14"/>
        <v>2</v>
      </c>
      <c r="X24" s="84" t="str">
        <f t="shared" si="15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38"/>
        <v>F2</v>
      </c>
      <c r="AH24" s="1" t="str">
        <f t="shared" si="39"/>
        <v/>
      </c>
      <c r="AI24" s="1" t="str">
        <f t="shared" si="18"/>
        <v/>
      </c>
      <c r="AJ24" s="1" t="str">
        <f t="shared" si="19"/>
        <v>F2</v>
      </c>
      <c r="AK24" s="1">
        <f t="shared" si="40"/>
        <v>2</v>
      </c>
      <c r="AL24" s="1">
        <f t="shared" si="40"/>
        <v>4</v>
      </c>
      <c r="AM24" s="1">
        <f t="shared" si="5"/>
        <v>-6</v>
      </c>
      <c r="AN24" s="1">
        <f t="shared" si="20"/>
        <v>1</v>
      </c>
      <c r="AO24" s="1" t="str">
        <f t="shared" si="52"/>
        <v>C</v>
      </c>
      <c r="AP24" s="1" t="str">
        <f t="shared" si="21"/>
        <v>Y</v>
      </c>
      <c r="AQ24" s="1" t="str">
        <f t="shared" si="22"/>
        <v>Y</v>
      </c>
      <c r="AR24" s="1" t="str">
        <f t="shared" si="23"/>
        <v>Y</v>
      </c>
      <c r="AS24" s="1">
        <f t="shared" si="24"/>
        <v>13</v>
      </c>
      <c r="AT24" s="15" t="str">
        <f t="shared" si="41"/>
        <v>Y</v>
      </c>
      <c r="AU24" s="1" t="str">
        <f t="shared" si="25"/>
        <v>N</v>
      </c>
      <c r="AV24" s="1" t="str">
        <f t="shared" si="26"/>
        <v>Y</v>
      </c>
      <c r="AW24" s="1" t="str">
        <f t="shared" si="27"/>
        <v>N</v>
      </c>
      <c r="AX24" s="1" t="str">
        <f t="shared" si="42"/>
        <v/>
      </c>
      <c r="AY24" s="1" t="str">
        <f t="shared" si="43"/>
        <v>F2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28"/>
        <v>12340</v>
      </c>
      <c r="BC24" s="1" t="str">
        <f t="shared" si="28"/>
        <v>00001</v>
      </c>
      <c r="BD24" s="1" t="str">
        <f t="shared" si="44"/>
        <v>012340</v>
      </c>
      <c r="BE24" s="1" t="str">
        <f t="shared" si="44"/>
        <v>200001</v>
      </c>
      <c r="BF24" s="1" t="str">
        <f t="shared" si="45"/>
        <v>P</v>
      </c>
      <c r="BG24" s="1" t="str">
        <f t="shared" si="29"/>
        <v>L4L</v>
      </c>
      <c r="BH24" s="1" t="str">
        <f t="shared" si="46"/>
        <v>F2</v>
      </c>
      <c r="BI24" s="1" t="str">
        <f t="shared" si="30"/>
        <v>L4L</v>
      </c>
      <c r="BJ24" s="1" t="str">
        <f t="shared" si="47"/>
        <v>F2</v>
      </c>
      <c r="BK24" s="1" t="str">
        <f t="shared" si="31"/>
        <v>BL</v>
      </c>
      <c r="BL24" s="1" t="str">
        <f t="shared" si="48"/>
        <v>F2</v>
      </c>
      <c r="BM24" s="1" t="str">
        <f t="shared" si="49"/>
        <v>2</v>
      </c>
      <c r="BN24" s="1" t="str">
        <f t="shared" si="50"/>
        <v>2</v>
      </c>
      <c r="BO24" s="1" t="str">
        <f t="shared" si="51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0" t="str">
        <f t="shared" si="1"/>
        <v/>
      </c>
      <c r="D25" s="13" t="str">
        <f t="shared" si="32"/>
        <v/>
      </c>
      <c r="E25" s="45" t="str">
        <f t="shared" si="32"/>
        <v>B</v>
      </c>
      <c r="F25" s="14" t="str">
        <f t="shared" si="12"/>
        <v>W</v>
      </c>
      <c r="H25" s="103" t="str">
        <f t="shared" si="2"/>
        <v>M1</v>
      </c>
      <c r="I25" s="13" t="str">
        <f t="shared" si="33"/>
        <v/>
      </c>
      <c r="J25" s="45" t="str">
        <f t="shared" si="33"/>
        <v>F3</v>
      </c>
      <c r="K25" s="14" t="str">
        <f t="shared" si="34"/>
        <v>W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35"/>
        <v/>
      </c>
      <c r="Q25" s="45" t="str">
        <f t="shared" si="35"/>
        <v>B</v>
      </c>
      <c r="R25" s="95" t="str">
        <f t="shared" si="36"/>
        <v>W</v>
      </c>
      <c r="S25" s="95">
        <f t="shared" si="13"/>
        <v>-26</v>
      </c>
      <c r="T25" s="106" t="str">
        <f t="shared" si="37"/>
        <v/>
      </c>
      <c r="U25" s="95">
        <f>IF(M25="","",IF(B25="NB",U24,IF(T25="",SUM($T$5:$T25)+S25,SUM($T$5:$T25))))</f>
        <v>-23</v>
      </c>
      <c r="V25" s="107" t="str">
        <f t="shared" si="0"/>
        <v/>
      </c>
      <c r="W25" s="82">
        <f t="shared" si="14"/>
        <v>5</v>
      </c>
      <c r="X25" s="84" t="str">
        <f t="shared" si="15"/>
        <v>W</v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38"/>
        <v/>
      </c>
      <c r="AH25" s="1" t="str">
        <f t="shared" si="39"/>
        <v>F3</v>
      </c>
      <c r="AI25" s="1" t="str">
        <f t="shared" si="18"/>
        <v/>
      </c>
      <c r="AJ25" s="1" t="str">
        <f t="shared" si="19"/>
        <v>B</v>
      </c>
      <c r="AK25" s="1">
        <f t="shared" si="40"/>
        <v>0</v>
      </c>
      <c r="AL25" s="1">
        <f t="shared" si="40"/>
        <v>5</v>
      </c>
      <c r="AM25" s="1">
        <f t="shared" si="5"/>
        <v>-3</v>
      </c>
      <c r="AN25" s="1">
        <f t="shared" si="20"/>
        <v>3</v>
      </c>
      <c r="AO25" s="1" t="str">
        <f t="shared" si="52"/>
        <v>C</v>
      </c>
      <c r="AP25" s="1" t="str">
        <f t="shared" si="21"/>
        <v>N</v>
      </c>
      <c r="AQ25" s="1" t="str">
        <f t="shared" si="22"/>
        <v>N</v>
      </c>
      <c r="AR25" s="1" t="str">
        <f t="shared" si="23"/>
        <v>N</v>
      </c>
      <c r="AS25" s="1">
        <f t="shared" si="24"/>
        <v>14</v>
      </c>
      <c r="AT25" s="15" t="str">
        <f t="shared" si="41"/>
        <v>N</v>
      </c>
      <c r="AU25" s="1" t="str">
        <f t="shared" si="25"/>
        <v>N</v>
      </c>
      <c r="AV25" s="1" t="str">
        <f t="shared" si="26"/>
        <v>N</v>
      </c>
      <c r="AW25" s="1" t="str">
        <f t="shared" si="27"/>
        <v>N</v>
      </c>
      <c r="AX25" s="1" t="str">
        <f t="shared" si="42"/>
        <v/>
      </c>
      <c r="AY25" s="1" t="str">
        <f t="shared" si="4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28"/>
        <v>23400</v>
      </c>
      <c r="BC25" s="1" t="str">
        <f t="shared" si="28"/>
        <v>00012</v>
      </c>
      <c r="BD25" s="1" t="str">
        <f t="shared" si="44"/>
        <v>123400</v>
      </c>
      <c r="BE25" s="1" t="str">
        <f t="shared" si="44"/>
        <v>000012</v>
      </c>
      <c r="BF25" s="1" t="str">
        <f t="shared" si="45"/>
        <v>P</v>
      </c>
      <c r="BG25" s="1" t="str">
        <f t="shared" si="29"/>
        <v>F2W</v>
      </c>
      <c r="BH25" s="1" t="str">
        <f t="shared" si="46"/>
        <v>B</v>
      </c>
      <c r="BI25" s="1" t="str">
        <f t="shared" si="30"/>
        <v>F2L</v>
      </c>
      <c r="BJ25" s="1" t="str">
        <f t="shared" si="47"/>
        <v>F3</v>
      </c>
      <c r="BK25" s="1" t="str">
        <f t="shared" si="31"/>
        <v>F2W</v>
      </c>
      <c r="BL25" s="1" t="str">
        <f t="shared" si="48"/>
        <v>B</v>
      </c>
      <c r="BM25" s="1">
        <f t="shared" si="49"/>
        <v>1</v>
      </c>
      <c r="BN25" s="1" t="str">
        <f t="shared" si="50"/>
        <v>3</v>
      </c>
      <c r="BO25" s="1">
        <f t="shared" si="51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B10</v>
      </c>
      <c r="C26" s="101" t="str">
        <f t="shared" si="1"/>
        <v/>
      </c>
      <c r="D26" s="96" t="str">
        <f t="shared" si="32"/>
        <v/>
      </c>
      <c r="E26" s="97" t="str">
        <f t="shared" si="32"/>
        <v>L4</v>
      </c>
      <c r="F26" s="8" t="str">
        <f t="shared" si="12"/>
        <v>L</v>
      </c>
      <c r="H26" s="104" t="str">
        <f t="shared" si="2"/>
        <v/>
      </c>
      <c r="I26" s="96" t="str">
        <f t="shared" si="33"/>
        <v/>
      </c>
      <c r="J26" s="97" t="str">
        <f t="shared" si="33"/>
        <v>F2</v>
      </c>
      <c r="K26" s="8" t="str">
        <f t="shared" si="34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6" t="str">
        <f t="shared" si="35"/>
        <v/>
      </c>
      <c r="Q26" s="97" t="str">
        <f t="shared" si="35"/>
        <v>L4</v>
      </c>
      <c r="R26" s="4" t="str">
        <f t="shared" si="36"/>
        <v>L</v>
      </c>
      <c r="S26" s="4">
        <f t="shared" si="13"/>
        <v>-36</v>
      </c>
      <c r="T26" s="130" t="str">
        <f t="shared" si="37"/>
        <v/>
      </c>
      <c r="U26" s="4">
        <f>IF(M26="","",IF(B26="NB",U25,IF(T26="",SUM($T$5:$T26)+S26,SUM($T$5:$T26))))</f>
        <v>-33</v>
      </c>
      <c r="V26" s="108" t="str">
        <f t="shared" si="0"/>
        <v/>
      </c>
      <c r="W26" s="82">
        <f t="shared" si="14"/>
        <v>-10</v>
      </c>
      <c r="X26" s="84" t="str">
        <f t="shared" si="15"/>
        <v>L</v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>WW</v>
      </c>
      <c r="AC26" s="4" t="str">
        <f t="shared" si="9"/>
        <v>LW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38"/>
        <v/>
      </c>
      <c r="AH26" s="1" t="str">
        <f t="shared" si="39"/>
        <v>F2</v>
      </c>
      <c r="AI26" s="1" t="str">
        <f t="shared" si="18"/>
        <v/>
      </c>
      <c r="AJ26" s="1" t="str">
        <f t="shared" si="19"/>
        <v>L4</v>
      </c>
      <c r="AK26" s="1">
        <f t="shared" si="40"/>
        <v>0</v>
      </c>
      <c r="AL26" s="1">
        <f t="shared" si="40"/>
        <v>10</v>
      </c>
      <c r="AM26" s="1">
        <f t="shared" si="5"/>
        <v>-4</v>
      </c>
      <c r="AN26" s="1">
        <f t="shared" si="20"/>
        <v>-1</v>
      </c>
      <c r="AO26" s="1" t="str">
        <f t="shared" si="52"/>
        <v>C</v>
      </c>
      <c r="AP26" s="1" t="str">
        <f t="shared" si="21"/>
        <v>Y</v>
      </c>
      <c r="AQ26" s="1" t="str">
        <f t="shared" si="22"/>
        <v>N</v>
      </c>
      <c r="AR26" s="1" t="str">
        <f t="shared" si="23"/>
        <v>Y</v>
      </c>
      <c r="AS26" s="1">
        <f t="shared" si="24"/>
        <v>15</v>
      </c>
      <c r="AT26" s="15" t="str">
        <f t="shared" si="41"/>
        <v>N</v>
      </c>
      <c r="AU26" s="1" t="str">
        <f t="shared" si="25"/>
        <v>N</v>
      </c>
      <c r="AV26" s="1" t="str">
        <f t="shared" si="26"/>
        <v>N</v>
      </c>
      <c r="AW26" s="1" t="str">
        <f t="shared" si="27"/>
        <v>N</v>
      </c>
      <c r="AX26" s="1" t="str">
        <f t="shared" si="42"/>
        <v/>
      </c>
      <c r="AY26" s="1" t="str">
        <f t="shared" si="4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3">IF(AZ21="",0,AZ21)&amp;IF(AZ22="",0,AZ22)&amp;IF(AZ23="",0,AZ23)&amp;IF(AZ24="",0,AZ24)&amp;IF(AZ25="",0,AZ25)</f>
        <v>34000</v>
      </c>
      <c r="BC26" s="1" t="str">
        <f t="shared" si="53"/>
        <v>00123</v>
      </c>
      <c r="BD26" s="1" t="str">
        <f t="shared" si="44"/>
        <v>234000</v>
      </c>
      <c r="BE26" s="1" t="str">
        <f t="shared" si="44"/>
        <v>000123</v>
      </c>
      <c r="BF26" s="1" t="str">
        <f t="shared" si="45"/>
        <v>B</v>
      </c>
      <c r="BG26" s="1" t="str">
        <f t="shared" si="29"/>
        <v>BW</v>
      </c>
      <c r="BH26" s="1" t="str">
        <f t="shared" si="46"/>
        <v>L4</v>
      </c>
      <c r="BI26" s="1" t="str">
        <f t="shared" si="30"/>
        <v>F3W</v>
      </c>
      <c r="BJ26" s="1" t="str">
        <f t="shared" si="47"/>
        <v>F2</v>
      </c>
      <c r="BK26" s="1" t="str">
        <f t="shared" si="31"/>
        <v>BW</v>
      </c>
      <c r="BL26" s="1" t="str">
        <f t="shared" si="48"/>
        <v>L4</v>
      </c>
      <c r="BM26" s="1" t="str">
        <f t="shared" si="49"/>
        <v>4</v>
      </c>
      <c r="BN26" s="1" t="str">
        <f t="shared" si="50"/>
        <v>2</v>
      </c>
      <c r="BO26" s="1" t="str">
        <f t="shared" si="51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P1</v>
      </c>
      <c r="C27" s="101" t="str">
        <f t="shared" si="1"/>
        <v/>
      </c>
      <c r="D27" s="96" t="str">
        <f t="shared" si="32"/>
        <v>F2</v>
      </c>
      <c r="E27" s="97" t="str">
        <f t="shared" si="32"/>
        <v/>
      </c>
      <c r="F27" s="8" t="str">
        <f t="shared" si="12"/>
        <v>W</v>
      </c>
      <c r="H27" s="104" t="str">
        <f t="shared" si="2"/>
        <v/>
      </c>
      <c r="I27" s="96" t="str">
        <f t="shared" si="33"/>
        <v/>
      </c>
      <c r="J27" s="97" t="str">
        <f t="shared" si="33"/>
        <v>F3</v>
      </c>
      <c r="K27" s="8" t="str">
        <f t="shared" si="34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6" t="str">
        <f t="shared" si="35"/>
        <v>F2</v>
      </c>
      <c r="Q27" s="97" t="str">
        <f t="shared" si="35"/>
        <v/>
      </c>
      <c r="R27" s="4" t="str">
        <f t="shared" si="36"/>
        <v>W</v>
      </c>
      <c r="S27" s="4">
        <f t="shared" si="13"/>
        <v>-35</v>
      </c>
      <c r="T27" s="130" t="str">
        <f t="shared" si="37"/>
        <v/>
      </c>
      <c r="U27" s="4">
        <f>IF(M27="","",IF(B27="NB",U26,IF(T27="",SUM($T$5:$T27)+S27,SUM($T$5:$T27))))</f>
        <v>-32</v>
      </c>
      <c r="V27" s="108" t="str">
        <f t="shared" si="0"/>
        <v/>
      </c>
      <c r="W27" s="82">
        <f t="shared" si="14"/>
        <v>1</v>
      </c>
      <c r="X27" s="84" t="str">
        <f t="shared" si="15"/>
        <v>W</v>
      </c>
      <c r="Y27" s="9" t="str">
        <f t="shared" si="6"/>
        <v>B</v>
      </c>
      <c r="Z27" s="4" t="str">
        <f t="shared" si="7"/>
        <v>M1</v>
      </c>
      <c r="AA27" s="4" t="str">
        <f t="shared" si="8"/>
        <v>B</v>
      </c>
      <c r="AB27" s="4" t="str">
        <f t="shared" si="4"/>
        <v>WL</v>
      </c>
      <c r="AC27" s="4" t="str">
        <f t="shared" si="9"/>
        <v>WL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38"/>
        <v/>
      </c>
      <c r="AH27" s="1" t="str">
        <f t="shared" si="39"/>
        <v>F3</v>
      </c>
      <c r="AI27" s="1" t="str">
        <f t="shared" si="18"/>
        <v>F2</v>
      </c>
      <c r="AJ27" s="1" t="str">
        <f t="shared" si="19"/>
        <v/>
      </c>
      <c r="AK27" s="1">
        <f t="shared" si="40"/>
        <v>4</v>
      </c>
      <c r="AL27" s="1">
        <f t="shared" si="40"/>
        <v>3</v>
      </c>
      <c r="AM27" s="1">
        <f t="shared" si="5"/>
        <v>-3</v>
      </c>
      <c r="AN27" s="1">
        <f t="shared" si="20"/>
        <v>1</v>
      </c>
      <c r="AO27" s="1" t="str">
        <f t="shared" si="52"/>
        <v>C</v>
      </c>
      <c r="AP27" s="1" t="str">
        <f t="shared" si="21"/>
        <v>Y</v>
      </c>
      <c r="AQ27" s="1" t="str">
        <f t="shared" si="22"/>
        <v>N</v>
      </c>
      <c r="AR27" s="1" t="str">
        <f t="shared" si="23"/>
        <v>Y</v>
      </c>
      <c r="AS27" s="1">
        <f t="shared" si="24"/>
        <v>16</v>
      </c>
      <c r="AT27" s="15" t="str">
        <f t="shared" si="41"/>
        <v>Y</v>
      </c>
      <c r="AU27" s="1" t="str">
        <f t="shared" si="25"/>
        <v>N</v>
      </c>
      <c r="AV27" s="1" t="str">
        <f t="shared" si="26"/>
        <v>Y</v>
      </c>
      <c r="AW27" s="1" t="str">
        <f t="shared" si="27"/>
        <v>N</v>
      </c>
      <c r="AX27" s="1" t="str">
        <f t="shared" si="42"/>
        <v>F2</v>
      </c>
      <c r="AY27" s="1" t="str">
        <f t="shared" si="4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3"/>
        <v>40001</v>
      </c>
      <c r="BC27" s="1" t="str">
        <f t="shared" si="53"/>
        <v>01230</v>
      </c>
      <c r="BD27" s="1" t="str">
        <f t="shared" si="44"/>
        <v>340001</v>
      </c>
      <c r="BE27" s="1" t="str">
        <f t="shared" si="44"/>
        <v>001230</v>
      </c>
      <c r="BF27" s="1" t="str">
        <f t="shared" si="45"/>
        <v>B</v>
      </c>
      <c r="BG27" s="1" t="str">
        <f t="shared" si="29"/>
        <v>L4L</v>
      </c>
      <c r="BH27" s="1" t="str">
        <f t="shared" si="46"/>
        <v>F2</v>
      </c>
      <c r="BI27" s="1" t="str">
        <f t="shared" si="30"/>
        <v>F2L</v>
      </c>
      <c r="BJ27" s="1" t="str">
        <f t="shared" si="47"/>
        <v>F3</v>
      </c>
      <c r="BK27" s="1" t="str">
        <f t="shared" si="31"/>
        <v>L4L</v>
      </c>
      <c r="BL27" s="1" t="str">
        <f t="shared" si="48"/>
        <v>F2</v>
      </c>
      <c r="BM27" s="1" t="str">
        <f t="shared" si="49"/>
        <v>2</v>
      </c>
      <c r="BN27" s="1" t="str">
        <f t="shared" si="50"/>
        <v>3</v>
      </c>
      <c r="BO27" s="1" t="str">
        <f t="shared" si="51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NB</v>
      </c>
      <c r="C28" s="101" t="str">
        <f t="shared" si="1"/>
        <v/>
      </c>
      <c r="D28" s="96" t="str">
        <f t="shared" si="32"/>
        <v>B</v>
      </c>
      <c r="E28" s="97" t="str">
        <f t="shared" si="32"/>
        <v/>
      </c>
      <c r="F28" s="8" t="str">
        <f t="shared" si="12"/>
        <v>W</v>
      </c>
      <c r="H28" s="104" t="str">
        <f t="shared" si="2"/>
        <v>D</v>
      </c>
      <c r="I28" s="96" t="str">
        <f t="shared" si="33"/>
        <v/>
      </c>
      <c r="J28" s="97" t="str">
        <f t="shared" si="33"/>
        <v>XF2</v>
      </c>
      <c r="K28" s="8" t="str">
        <f t="shared" si="34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6" t="str">
        <f t="shared" si="35"/>
        <v>B</v>
      </c>
      <c r="Q28" s="97" t="str">
        <f t="shared" si="35"/>
        <v/>
      </c>
      <c r="R28" s="4" t="str">
        <f t="shared" si="36"/>
        <v>W</v>
      </c>
      <c r="S28" s="4">
        <f t="shared" si="13"/>
        <v>-35</v>
      </c>
      <c r="T28" s="130" t="str">
        <f t="shared" si="37"/>
        <v/>
      </c>
      <c r="U28" s="4">
        <f>IF(M28="","",IF(B28="NB",U27,IF(T28="",SUM($T$5:$T28)+S28,SUM($T$5:$T28))))</f>
        <v>-32</v>
      </c>
      <c r="V28" s="108" t="str">
        <f t="shared" si="0"/>
        <v/>
      </c>
      <c r="W28" s="82">
        <f t="shared" si="14"/>
        <v>0</v>
      </c>
      <c r="X28" s="84" t="str">
        <f t="shared" si="15"/>
        <v/>
      </c>
      <c r="Y28" s="9" t="str">
        <f t="shared" si="6"/>
        <v>B</v>
      </c>
      <c r="Z28" s="4" t="str">
        <f t="shared" si="7"/>
        <v>D</v>
      </c>
      <c r="AA28" s="4" t="str">
        <f t="shared" si="8"/>
        <v>B</v>
      </c>
      <c r="AB28" s="4" t="str">
        <f t="shared" si="4"/>
        <v>LW</v>
      </c>
      <c r="AC28" s="4" t="str">
        <f t="shared" si="9"/>
        <v>LL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38"/>
        <v/>
      </c>
      <c r="AH28" s="1" t="str">
        <f t="shared" si="39"/>
        <v>XF2</v>
      </c>
      <c r="AI28" s="1" t="str">
        <f t="shared" si="18"/>
        <v>B</v>
      </c>
      <c r="AJ28" s="1" t="str">
        <f t="shared" si="19"/>
        <v/>
      </c>
      <c r="AK28" s="1">
        <f t="shared" si="40"/>
        <v>2</v>
      </c>
      <c r="AL28" s="1">
        <f t="shared" si="40"/>
        <v>2</v>
      </c>
      <c r="AM28" s="1">
        <f t="shared" si="5"/>
        <v>-3</v>
      </c>
      <c r="AN28" s="1">
        <f t="shared" si="20"/>
        <v>0</v>
      </c>
      <c r="AO28" s="1" t="str">
        <f t="shared" si="52"/>
        <v>C</v>
      </c>
      <c r="AP28" s="1" t="str">
        <f t="shared" si="21"/>
        <v>N</v>
      </c>
      <c r="AQ28" s="1" t="str">
        <f t="shared" si="22"/>
        <v>N</v>
      </c>
      <c r="AR28" s="1" t="str">
        <f t="shared" si="23"/>
        <v>N</v>
      </c>
      <c r="AS28" s="1">
        <f t="shared" si="24"/>
        <v>17</v>
      </c>
      <c r="AT28" s="15" t="str">
        <f t="shared" si="41"/>
        <v>N</v>
      </c>
      <c r="AU28" s="1" t="str">
        <f t="shared" si="25"/>
        <v>N</v>
      </c>
      <c r="AV28" s="1" t="str">
        <f t="shared" si="26"/>
        <v>N</v>
      </c>
      <c r="AW28" s="1" t="str">
        <f t="shared" si="27"/>
        <v>N</v>
      </c>
      <c r="AX28" s="1" t="str">
        <f t="shared" si="42"/>
        <v>B</v>
      </c>
      <c r="AY28" s="1" t="str">
        <f t="shared" si="4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3"/>
        <v>00012</v>
      </c>
      <c r="BC28" s="1" t="str">
        <f t="shared" si="53"/>
        <v>12300</v>
      </c>
      <c r="BD28" s="1" t="str">
        <f t="shared" si="44"/>
        <v>400012</v>
      </c>
      <c r="BE28" s="1" t="str">
        <f t="shared" si="44"/>
        <v>012300</v>
      </c>
      <c r="BF28" s="1" t="str">
        <f t="shared" si="45"/>
        <v>B</v>
      </c>
      <c r="BG28" s="1" t="str">
        <f t="shared" si="29"/>
        <v>F2W</v>
      </c>
      <c r="BH28" s="1" t="str">
        <f t="shared" si="46"/>
        <v>B</v>
      </c>
      <c r="BI28" s="1" t="str">
        <f t="shared" si="30"/>
        <v>F3L</v>
      </c>
      <c r="BJ28" s="1" t="str">
        <f t="shared" si="47"/>
        <v>XF2</v>
      </c>
      <c r="BK28" s="1" t="str">
        <f t="shared" si="31"/>
        <v>F2W</v>
      </c>
      <c r="BL28" s="1" t="str">
        <f t="shared" si="48"/>
        <v>B</v>
      </c>
      <c r="BM28" s="1">
        <f t="shared" si="49"/>
        <v>1</v>
      </c>
      <c r="BN28" s="1" t="str">
        <f t="shared" si="50"/>
        <v>2</v>
      </c>
      <c r="BO28" s="1">
        <f t="shared" si="51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5" t="str">
        <f t="shared" si="11"/>
        <v>P9</v>
      </c>
      <c r="C29" s="102" t="str">
        <f t="shared" si="1"/>
        <v/>
      </c>
      <c r="D29" s="98" t="str">
        <f t="shared" si="32"/>
        <v>L4</v>
      </c>
      <c r="E29" s="99" t="str">
        <f t="shared" si="32"/>
        <v/>
      </c>
      <c r="F29" s="10" t="str">
        <f t="shared" si="12"/>
        <v>W</v>
      </c>
      <c r="H29" s="105" t="str">
        <f t="shared" si="2"/>
        <v/>
      </c>
      <c r="I29" s="98" t="str">
        <f t="shared" si="33"/>
        <v>XB</v>
      </c>
      <c r="J29" s="99" t="str">
        <f t="shared" si="33"/>
        <v/>
      </c>
      <c r="K29" s="10" t="str">
        <f t="shared" si="34"/>
        <v>W</v>
      </c>
      <c r="L29" s="54"/>
      <c r="M29" s="18" t="str">
        <f>IF('Hedging Dashboard'!AH29="","",'Hedging Dashboard'!AH29)</f>
        <v>P</v>
      </c>
      <c r="O29" s="85" t="str">
        <f t="shared" si="3"/>
        <v/>
      </c>
      <c r="P29" s="98" t="str">
        <f t="shared" si="35"/>
        <v>L4</v>
      </c>
      <c r="Q29" s="99" t="str">
        <f t="shared" si="35"/>
        <v/>
      </c>
      <c r="R29" s="5" t="str">
        <f t="shared" si="36"/>
        <v>W</v>
      </c>
      <c r="S29" s="5">
        <f t="shared" si="13"/>
        <v>-26</v>
      </c>
      <c r="T29" s="131" t="str">
        <f t="shared" si="37"/>
        <v/>
      </c>
      <c r="U29" s="5">
        <f>IF(M29="","",IF(B29="NB",U28,IF(T29="",SUM($T$5:$T29)+S29,SUM($T$5:$T29))))</f>
        <v>-23</v>
      </c>
      <c r="V29" s="109" t="str">
        <f t="shared" si="0"/>
        <v/>
      </c>
      <c r="W29" s="82">
        <f t="shared" si="14"/>
        <v>9</v>
      </c>
      <c r="X29" s="84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38"/>
        <v>XB</v>
      </c>
      <c r="AH29" s="1" t="str">
        <f t="shared" si="39"/>
        <v/>
      </c>
      <c r="AI29" s="1" t="str">
        <f t="shared" si="18"/>
        <v>L4</v>
      </c>
      <c r="AJ29" s="1" t="str">
        <f t="shared" si="19"/>
        <v/>
      </c>
      <c r="AK29" s="1">
        <f t="shared" si="40"/>
        <v>9</v>
      </c>
      <c r="AL29" s="1">
        <f t="shared" si="40"/>
        <v>0</v>
      </c>
      <c r="AM29" s="1">
        <f t="shared" si="5"/>
        <v>0</v>
      </c>
      <c r="AN29" s="1">
        <f t="shared" si="20"/>
        <v>3</v>
      </c>
      <c r="AO29" s="1" t="str">
        <f t="shared" si="52"/>
        <v>C</v>
      </c>
      <c r="AP29" s="1" t="str">
        <f t="shared" si="21"/>
        <v>Y</v>
      </c>
      <c r="AQ29" s="1" t="str">
        <f t="shared" si="22"/>
        <v>N</v>
      </c>
      <c r="AR29" s="1" t="str">
        <f t="shared" si="23"/>
        <v>Y</v>
      </c>
      <c r="AS29" s="1">
        <f t="shared" si="24"/>
        <v>18</v>
      </c>
      <c r="AT29" s="15" t="str">
        <f t="shared" si="41"/>
        <v>Y</v>
      </c>
      <c r="AU29" s="1" t="str">
        <f t="shared" si="25"/>
        <v>N</v>
      </c>
      <c r="AV29" s="1" t="str">
        <f t="shared" si="26"/>
        <v>Y</v>
      </c>
      <c r="AW29" s="1" t="str">
        <f t="shared" si="27"/>
        <v>N</v>
      </c>
      <c r="AX29" s="1" t="str">
        <f t="shared" si="42"/>
        <v>L4</v>
      </c>
      <c r="AY29" s="1" t="str">
        <f t="shared" si="4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3"/>
        <v>00123</v>
      </c>
      <c r="BC29" s="1" t="str">
        <f t="shared" si="53"/>
        <v>23000</v>
      </c>
      <c r="BD29" s="1" t="str">
        <f t="shared" si="44"/>
        <v>000123</v>
      </c>
      <c r="BE29" s="1" t="str">
        <f t="shared" si="44"/>
        <v>123000</v>
      </c>
      <c r="BF29" s="1" t="str">
        <f t="shared" si="45"/>
        <v>P</v>
      </c>
      <c r="BG29" s="1" t="str">
        <f t="shared" si="29"/>
        <v>BW</v>
      </c>
      <c r="BH29" s="1" t="str">
        <f t="shared" si="46"/>
        <v>L4</v>
      </c>
      <c r="BI29" s="1" t="str">
        <f t="shared" si="30"/>
        <v>XF2L</v>
      </c>
      <c r="BJ29" s="1" t="str">
        <f t="shared" si="47"/>
        <v>XB</v>
      </c>
      <c r="BK29" s="1" t="str">
        <f t="shared" si="31"/>
        <v>BW</v>
      </c>
      <c r="BL29" s="1" t="str">
        <f t="shared" si="48"/>
        <v>L4</v>
      </c>
      <c r="BM29" s="1" t="str">
        <f t="shared" si="49"/>
        <v>4</v>
      </c>
      <c r="BN29" s="1">
        <f t="shared" si="50"/>
        <v>1</v>
      </c>
      <c r="BO29" s="1" t="str">
        <f t="shared" si="51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P8</v>
      </c>
      <c r="C30" s="100" t="str">
        <f t="shared" si="1"/>
        <v/>
      </c>
      <c r="D30" s="13" t="str">
        <f t="shared" si="32"/>
        <v>L3</v>
      </c>
      <c r="E30" s="45" t="str">
        <f t="shared" si="32"/>
        <v/>
      </c>
      <c r="F30" s="14" t="str">
        <f t="shared" si="12"/>
        <v>W</v>
      </c>
      <c r="H30" s="103" t="str">
        <f t="shared" si="2"/>
        <v/>
      </c>
      <c r="I30" s="13" t="str">
        <f t="shared" si="33"/>
        <v>XF2</v>
      </c>
      <c r="J30" s="45" t="str">
        <f t="shared" si="33"/>
        <v/>
      </c>
      <c r="K30" s="14" t="str">
        <f t="shared" si="34"/>
        <v>W</v>
      </c>
      <c r="L30" s="54"/>
      <c r="M30" s="16" t="str">
        <f>IF('Hedging Dashboard'!AH30="","",'Hedging Dashboard'!AH30)</f>
        <v>P</v>
      </c>
      <c r="O30" s="12" t="str">
        <f t="shared" si="3"/>
        <v/>
      </c>
      <c r="P30" s="13" t="str">
        <f t="shared" si="35"/>
        <v>L3</v>
      </c>
      <c r="Q30" s="45" t="str">
        <f t="shared" si="35"/>
        <v/>
      </c>
      <c r="R30" s="95" t="str">
        <f t="shared" si="36"/>
        <v>W</v>
      </c>
      <c r="S30" s="95">
        <f t="shared" si="13"/>
        <v>-18</v>
      </c>
      <c r="T30" s="106" t="str">
        <f t="shared" si="37"/>
        <v/>
      </c>
      <c r="U30" s="95">
        <f>IF(M30="","",IF(B30="NB",U29,IF(T30="",SUM($T$5:$T30)+S30,SUM($T$5:$T30))))</f>
        <v>-15</v>
      </c>
      <c r="V30" s="107" t="str">
        <f t="shared" si="0"/>
        <v/>
      </c>
      <c r="W30" s="82">
        <f t="shared" si="14"/>
        <v>8</v>
      </c>
      <c r="X30" s="84" t="str">
        <f t="shared" si="15"/>
        <v>W</v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38"/>
        <v>XF2</v>
      </c>
      <c r="AH30" s="1" t="str">
        <f t="shared" si="39"/>
        <v/>
      </c>
      <c r="AI30" s="1" t="str">
        <f t="shared" si="18"/>
        <v>L3</v>
      </c>
      <c r="AJ30" s="1" t="str">
        <f t="shared" si="19"/>
        <v/>
      </c>
      <c r="AK30" s="1">
        <f t="shared" si="40"/>
        <v>8</v>
      </c>
      <c r="AL30" s="1">
        <f t="shared" si="40"/>
        <v>0</v>
      </c>
      <c r="AM30" s="1">
        <f t="shared" si="5"/>
        <v>6</v>
      </c>
      <c r="AN30" s="1">
        <f t="shared" si="20"/>
        <v>6</v>
      </c>
      <c r="AO30" s="1" t="str">
        <f t="shared" si="52"/>
        <v>C</v>
      </c>
      <c r="AP30" s="1" t="str">
        <f t="shared" si="21"/>
        <v>Y</v>
      </c>
      <c r="AQ30" s="1" t="str">
        <f t="shared" si="22"/>
        <v>N</v>
      </c>
      <c r="AR30" s="1" t="str">
        <f t="shared" si="23"/>
        <v>Y</v>
      </c>
      <c r="AS30" s="1">
        <f t="shared" si="24"/>
        <v>19</v>
      </c>
      <c r="AT30" s="15" t="str">
        <f t="shared" si="41"/>
        <v>N</v>
      </c>
      <c r="AU30" s="1" t="str">
        <f t="shared" si="25"/>
        <v>Y</v>
      </c>
      <c r="AV30" s="1" t="str">
        <f t="shared" si="26"/>
        <v>N</v>
      </c>
      <c r="AW30" s="1" t="str">
        <f t="shared" si="27"/>
        <v>N</v>
      </c>
      <c r="AX30" s="1" t="str">
        <f t="shared" si="42"/>
        <v>L3</v>
      </c>
      <c r="AY30" s="1" t="str">
        <f t="shared" si="43"/>
        <v/>
      </c>
      <c r="AZ30" s="1">
        <f>IF('Hedging Dashboard'!AH30="P",IF(AZ29="",1,AZ29+1),"")</f>
        <v>5</v>
      </c>
      <c r="BA30" s="1" t="str">
        <f>IF('Hedging Dashboard'!AH30="B",IF(BA29="",1,BA29+1),"")</f>
        <v/>
      </c>
      <c r="BB30" s="1" t="str">
        <f t="shared" si="53"/>
        <v>01234</v>
      </c>
      <c r="BC30" s="1" t="str">
        <f t="shared" si="53"/>
        <v>30000</v>
      </c>
      <c r="BD30" s="1" t="str">
        <f t="shared" si="44"/>
        <v>001234</v>
      </c>
      <c r="BE30" s="1" t="str">
        <f t="shared" si="44"/>
        <v>230000</v>
      </c>
      <c r="BF30" s="1" t="str">
        <f t="shared" si="45"/>
        <v>P</v>
      </c>
      <c r="BG30" s="1" t="str">
        <f t="shared" si="29"/>
        <v>L4W</v>
      </c>
      <c r="BH30" s="1" t="str">
        <f t="shared" si="46"/>
        <v>L3</v>
      </c>
      <c r="BI30" s="1" t="str">
        <f t="shared" si="30"/>
        <v>XBW</v>
      </c>
      <c r="BJ30" s="1" t="str">
        <f t="shared" si="47"/>
        <v>XF2</v>
      </c>
      <c r="BK30" s="1" t="str">
        <f t="shared" si="31"/>
        <v>L4W</v>
      </c>
      <c r="BL30" s="1" t="str">
        <f t="shared" si="48"/>
        <v>L3</v>
      </c>
      <c r="BM30" s="1" t="str">
        <f t="shared" si="49"/>
        <v>3</v>
      </c>
      <c r="BN30" s="1" t="str">
        <f t="shared" si="50"/>
        <v>2</v>
      </c>
      <c r="BO30" s="1" t="str">
        <f t="shared" si="51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>P11</v>
      </c>
      <c r="C31" s="101" t="str">
        <f t="shared" si="1"/>
        <v/>
      </c>
      <c r="D31" s="96" t="str">
        <f t="shared" si="32"/>
        <v>L5</v>
      </c>
      <c r="E31" s="97" t="str">
        <f t="shared" si="32"/>
        <v/>
      </c>
      <c r="F31" s="8" t="str">
        <f t="shared" si="12"/>
        <v>L</v>
      </c>
      <c r="H31" s="104" t="str">
        <f t="shared" si="2"/>
        <v/>
      </c>
      <c r="I31" s="96" t="str">
        <f t="shared" si="33"/>
        <v>B</v>
      </c>
      <c r="J31" s="97" t="str">
        <f t="shared" si="33"/>
        <v/>
      </c>
      <c r="K31" s="8" t="str">
        <f t="shared" si="34"/>
        <v>L</v>
      </c>
      <c r="L31" s="54"/>
      <c r="M31" s="17" t="str">
        <f>IF('Hedging Dashboard'!AH31="","",'Hedging Dashboard'!AH31)</f>
        <v>B</v>
      </c>
      <c r="O31" s="9" t="str">
        <f t="shared" si="3"/>
        <v/>
      </c>
      <c r="P31" s="96" t="str">
        <f t="shared" si="35"/>
        <v>L5</v>
      </c>
      <c r="Q31" s="97" t="str">
        <f t="shared" si="35"/>
        <v/>
      </c>
      <c r="R31" s="4" t="str">
        <f t="shared" si="36"/>
        <v>L</v>
      </c>
      <c r="S31" s="4">
        <f t="shared" si="13"/>
        <v>-29</v>
      </c>
      <c r="T31" s="130" t="str">
        <f t="shared" si="37"/>
        <v/>
      </c>
      <c r="U31" s="4">
        <f>IF(M31="","",IF(B31="NB",U30,IF(T31="",SUM($T$5:$T31)+S31,SUM($T$5:$T31))))</f>
        <v>-26</v>
      </c>
      <c r="V31" s="108" t="str">
        <f t="shared" si="0"/>
        <v/>
      </c>
      <c r="W31" s="82">
        <f t="shared" si="14"/>
        <v>-11</v>
      </c>
      <c r="X31" s="84" t="str">
        <f t="shared" si="15"/>
        <v>L</v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WW</v>
      </c>
      <c r="AC31" s="4" t="str">
        <f t="shared" si="9"/>
        <v>WW</v>
      </c>
      <c r="AD31" s="4" t="str">
        <f t="shared" si="10"/>
        <v>WW</v>
      </c>
      <c r="AE31" s="1" t="str">
        <f t="shared" si="16"/>
        <v>L5</v>
      </c>
      <c r="AF31" s="1" t="str">
        <f t="shared" si="17"/>
        <v/>
      </c>
      <c r="AG31" s="1" t="str">
        <f t="shared" si="38"/>
        <v>B</v>
      </c>
      <c r="AH31" s="1" t="str">
        <f t="shared" si="39"/>
        <v/>
      </c>
      <c r="AI31" s="1" t="str">
        <f t="shared" si="18"/>
        <v>L5</v>
      </c>
      <c r="AJ31" s="1" t="str">
        <f t="shared" si="19"/>
        <v/>
      </c>
      <c r="AK31" s="1">
        <f t="shared" si="40"/>
        <v>11</v>
      </c>
      <c r="AL31" s="1">
        <f t="shared" si="40"/>
        <v>0</v>
      </c>
      <c r="AM31" s="1">
        <f t="shared" si="5"/>
        <v>5</v>
      </c>
      <c r="AN31" s="1">
        <f t="shared" si="20"/>
        <v>-1</v>
      </c>
      <c r="AO31" s="1" t="str">
        <f t="shared" si="52"/>
        <v>C</v>
      </c>
      <c r="AP31" s="1" t="str">
        <f t="shared" si="21"/>
        <v>Y</v>
      </c>
      <c r="AQ31" s="1" t="str">
        <f t="shared" si="22"/>
        <v>N</v>
      </c>
      <c r="AR31" s="1" t="str">
        <f t="shared" si="23"/>
        <v>Y</v>
      </c>
      <c r="AS31" s="1">
        <f t="shared" si="24"/>
        <v>20</v>
      </c>
      <c r="AT31" s="15" t="str">
        <f t="shared" si="41"/>
        <v>N</v>
      </c>
      <c r="AU31" s="1" t="str">
        <f t="shared" si="25"/>
        <v>N</v>
      </c>
      <c r="AV31" s="1" t="str">
        <f t="shared" si="26"/>
        <v>N</v>
      </c>
      <c r="AW31" s="1" t="str">
        <f t="shared" si="27"/>
        <v>N</v>
      </c>
      <c r="AX31" s="1" t="str">
        <f t="shared" si="42"/>
        <v>L5</v>
      </c>
      <c r="AY31" s="1" t="str">
        <f t="shared" si="43"/>
        <v/>
      </c>
      <c r="AZ31" s="1" t="str">
        <f>IF('Hedging Dashboard'!AH31="P",IF(AZ30="",1,AZ30+1),"")</f>
        <v/>
      </c>
      <c r="BA31" s="1">
        <f>IF('Hedging Dashboard'!AH31="B",IF(BA30="",1,BA30+1),"")</f>
        <v>1</v>
      </c>
      <c r="BB31" s="1" t="str">
        <f t="shared" si="53"/>
        <v>12345</v>
      </c>
      <c r="BC31" s="1" t="str">
        <f t="shared" si="53"/>
        <v>00000</v>
      </c>
      <c r="BD31" s="1" t="str">
        <f t="shared" si="44"/>
        <v>012345</v>
      </c>
      <c r="BE31" s="1" t="str">
        <f t="shared" si="44"/>
        <v>300000</v>
      </c>
      <c r="BF31" s="1" t="str">
        <f t="shared" si="45"/>
        <v>P</v>
      </c>
      <c r="BG31" s="1" t="str">
        <f t="shared" si="29"/>
        <v>L3W</v>
      </c>
      <c r="BH31" s="1" t="str">
        <f t="shared" si="46"/>
        <v>L5</v>
      </c>
      <c r="BI31" s="1" t="str">
        <f t="shared" si="30"/>
        <v>XF2W</v>
      </c>
      <c r="BJ31" s="1" t="str">
        <f t="shared" si="47"/>
        <v>B</v>
      </c>
      <c r="BK31" s="1" t="str">
        <f t="shared" si="31"/>
        <v>L3W</v>
      </c>
      <c r="BL31" s="1" t="str">
        <f t="shared" si="48"/>
        <v>L5</v>
      </c>
      <c r="BM31" s="1" t="str">
        <f t="shared" si="49"/>
        <v>5</v>
      </c>
      <c r="BN31" s="1">
        <f t="shared" si="50"/>
        <v>1</v>
      </c>
      <c r="BO31" s="1" t="str">
        <f t="shared" si="51"/>
        <v>5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>B2</v>
      </c>
      <c r="C32" s="101" t="str">
        <f t="shared" si="1"/>
        <v/>
      </c>
      <c r="D32" s="96" t="str">
        <f t="shared" si="32"/>
        <v/>
      </c>
      <c r="E32" s="97" t="str">
        <f t="shared" si="32"/>
        <v>F2</v>
      </c>
      <c r="F32" s="8" t="str">
        <f t="shared" si="12"/>
        <v>W</v>
      </c>
      <c r="H32" s="104" t="str">
        <f t="shared" si="2"/>
        <v/>
      </c>
      <c r="I32" s="96" t="str">
        <f t="shared" si="33"/>
        <v>F2</v>
      </c>
      <c r="J32" s="97" t="str">
        <f t="shared" si="33"/>
        <v/>
      </c>
      <c r="K32" s="8" t="str">
        <f t="shared" si="34"/>
        <v>L</v>
      </c>
      <c r="L32" s="54"/>
      <c r="M32" s="17" t="str">
        <f>IF('Hedging Dashboard'!AH32="","",'Hedging Dashboard'!AH32)</f>
        <v>B</v>
      </c>
      <c r="O32" s="9" t="str">
        <f t="shared" si="3"/>
        <v/>
      </c>
      <c r="P32" s="96" t="str">
        <f t="shared" si="35"/>
        <v/>
      </c>
      <c r="Q32" s="97" t="str">
        <f t="shared" si="35"/>
        <v>F2</v>
      </c>
      <c r="R32" s="4" t="str">
        <f t="shared" si="36"/>
        <v>W</v>
      </c>
      <c r="S32" s="4">
        <f t="shared" si="13"/>
        <v>-27</v>
      </c>
      <c r="T32" s="130" t="str">
        <f t="shared" si="37"/>
        <v/>
      </c>
      <c r="U32" s="4">
        <f>IF(M32="","",IF(B32="NB",U31,IF(T32="",SUM($T$5:$T32)+S32,SUM($T$5:$T32))))</f>
        <v>-24</v>
      </c>
      <c r="V32" s="108" t="str">
        <f t="shared" si="0"/>
        <v/>
      </c>
      <c r="W32" s="82">
        <f t="shared" si="14"/>
        <v>2</v>
      </c>
      <c r="X32" s="84" t="str">
        <f t="shared" si="15"/>
        <v>W</v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>WL</v>
      </c>
      <c r="AC32" s="4" t="str">
        <f t="shared" si="9"/>
        <v>WL</v>
      </c>
      <c r="AD32" s="4" t="str">
        <f t="shared" si="10"/>
        <v>WL</v>
      </c>
      <c r="AE32" s="1" t="str">
        <f t="shared" si="16"/>
        <v/>
      </c>
      <c r="AF32" s="1" t="str">
        <f t="shared" si="17"/>
        <v>F2</v>
      </c>
      <c r="AG32" s="1" t="str">
        <f t="shared" si="38"/>
        <v>F2</v>
      </c>
      <c r="AH32" s="1" t="str">
        <f t="shared" si="39"/>
        <v/>
      </c>
      <c r="AI32" s="1" t="str">
        <f t="shared" si="18"/>
        <v/>
      </c>
      <c r="AJ32" s="1" t="str">
        <f t="shared" si="19"/>
        <v>F2</v>
      </c>
      <c r="AK32" s="1">
        <f t="shared" si="40"/>
        <v>2</v>
      </c>
      <c r="AL32" s="1">
        <f t="shared" si="40"/>
        <v>4</v>
      </c>
      <c r="AM32" s="1">
        <f t="shared" si="5"/>
        <v>6</v>
      </c>
      <c r="AN32" s="1">
        <f t="shared" si="20"/>
        <v>1</v>
      </c>
      <c r="AO32" s="1" t="str">
        <f t="shared" si="52"/>
        <v>C</v>
      </c>
      <c r="AP32" s="1" t="str">
        <f t="shared" si="21"/>
        <v>Y</v>
      </c>
      <c r="AQ32" s="1" t="str">
        <f t="shared" si="22"/>
        <v>Y</v>
      </c>
      <c r="AR32" s="1" t="str">
        <f t="shared" si="23"/>
        <v>Y</v>
      </c>
      <c r="AS32" s="1">
        <f t="shared" si="24"/>
        <v>21</v>
      </c>
      <c r="AT32" s="15" t="str">
        <f t="shared" si="41"/>
        <v>Y</v>
      </c>
      <c r="AU32" s="1" t="str">
        <f t="shared" si="25"/>
        <v>N</v>
      </c>
      <c r="AV32" s="1" t="str">
        <f t="shared" si="26"/>
        <v>Y</v>
      </c>
      <c r="AW32" s="1" t="str">
        <f t="shared" si="27"/>
        <v>N</v>
      </c>
      <c r="AX32" s="1" t="str">
        <f t="shared" si="42"/>
        <v/>
      </c>
      <c r="AY32" s="1" t="str">
        <f t="shared" si="43"/>
        <v>F2</v>
      </c>
      <c r="AZ32" s="1" t="str">
        <f>IF('Hedging Dashboard'!AH32="P",IF(AZ31="",1,AZ31+1),"")</f>
        <v/>
      </c>
      <c r="BA32" s="1">
        <f>IF('Hedging Dashboard'!AH32="B",IF(BA31="",1,BA31+1),"")</f>
        <v>2</v>
      </c>
      <c r="BB32" s="1" t="str">
        <f t="shared" si="53"/>
        <v>23450</v>
      </c>
      <c r="BC32" s="1" t="str">
        <f t="shared" si="53"/>
        <v>00001</v>
      </c>
      <c r="BD32" s="1" t="str">
        <f t="shared" si="44"/>
        <v>123450</v>
      </c>
      <c r="BE32" s="1" t="str">
        <f t="shared" si="44"/>
        <v>000001</v>
      </c>
      <c r="BF32" s="1" t="str">
        <f t="shared" si="45"/>
        <v>P</v>
      </c>
      <c r="BG32" s="1" t="str">
        <f t="shared" si="29"/>
        <v>L5L</v>
      </c>
      <c r="BH32" s="1" t="str">
        <f t="shared" si="46"/>
        <v>F2</v>
      </c>
      <c r="BI32" s="1" t="str">
        <f t="shared" si="30"/>
        <v>BL</v>
      </c>
      <c r="BJ32" s="1" t="str">
        <f t="shared" si="47"/>
        <v>F2</v>
      </c>
      <c r="BK32" s="1" t="str">
        <f t="shared" si="31"/>
        <v>L5L</v>
      </c>
      <c r="BL32" s="1" t="str">
        <f t="shared" si="48"/>
        <v>F2</v>
      </c>
      <c r="BM32" s="1" t="str">
        <f t="shared" si="49"/>
        <v>2</v>
      </c>
      <c r="BN32" s="1" t="str">
        <f t="shared" si="50"/>
        <v>2</v>
      </c>
      <c r="BO32" s="1" t="str">
        <f t="shared" si="51"/>
        <v>2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>B5</v>
      </c>
      <c r="C33" s="101" t="str">
        <f t="shared" si="1"/>
        <v/>
      </c>
      <c r="D33" s="96" t="str">
        <f t="shared" si="32"/>
        <v/>
      </c>
      <c r="E33" s="97" t="str">
        <f t="shared" si="32"/>
        <v>B</v>
      </c>
      <c r="F33" s="8" t="str">
        <f t="shared" si="12"/>
        <v>L</v>
      </c>
      <c r="H33" s="104" t="str">
        <f t="shared" si="2"/>
        <v>M1</v>
      </c>
      <c r="I33" s="96" t="str">
        <f t="shared" si="33"/>
        <v/>
      </c>
      <c r="J33" s="97" t="str">
        <f t="shared" si="33"/>
        <v>F3</v>
      </c>
      <c r="K33" s="8" t="str">
        <f t="shared" si="34"/>
        <v>L</v>
      </c>
      <c r="L33" s="54"/>
      <c r="M33" s="17" t="str">
        <f>IF('Hedging Dashboard'!AH33="","",'Hedging Dashboard'!AH33)</f>
        <v>P</v>
      </c>
      <c r="O33" s="9" t="str">
        <f t="shared" si="3"/>
        <v/>
      </c>
      <c r="P33" s="96" t="str">
        <f t="shared" si="35"/>
        <v/>
      </c>
      <c r="Q33" s="97" t="str">
        <f t="shared" si="35"/>
        <v>B</v>
      </c>
      <c r="R33" s="4" t="str">
        <f t="shared" si="36"/>
        <v>L</v>
      </c>
      <c r="S33" s="4">
        <f t="shared" si="13"/>
        <v>-32</v>
      </c>
      <c r="T33" s="130" t="str">
        <f t="shared" si="37"/>
        <v/>
      </c>
      <c r="U33" s="4">
        <f>IF(M33="","",IF(B33="NB",U32,IF(T33="",SUM($T$5:$T33)+S33,SUM($T$5:$T33))))</f>
        <v>-29</v>
      </c>
      <c r="V33" s="108" t="str">
        <f t="shared" si="0"/>
        <v/>
      </c>
      <c r="W33" s="82">
        <f t="shared" si="14"/>
        <v>-5</v>
      </c>
      <c r="X33" s="84" t="str">
        <f t="shared" si="15"/>
        <v>L</v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>LW</v>
      </c>
      <c r="AC33" s="4" t="str">
        <f t="shared" si="9"/>
        <v>LL</v>
      </c>
      <c r="AD33" s="4" t="str">
        <f t="shared" si="10"/>
        <v>LW</v>
      </c>
      <c r="AE33" s="1" t="str">
        <f t="shared" si="16"/>
        <v/>
      </c>
      <c r="AF33" s="1" t="str">
        <f t="shared" si="17"/>
        <v>B</v>
      </c>
      <c r="AG33" s="1" t="str">
        <f t="shared" si="38"/>
        <v/>
      </c>
      <c r="AH33" s="1" t="str">
        <f t="shared" si="39"/>
        <v>F3</v>
      </c>
      <c r="AI33" s="1" t="str">
        <f t="shared" si="18"/>
        <v/>
      </c>
      <c r="AJ33" s="1" t="str">
        <f t="shared" si="19"/>
        <v>B</v>
      </c>
      <c r="AK33" s="1">
        <f t="shared" si="40"/>
        <v>0</v>
      </c>
      <c r="AL33" s="1">
        <f t="shared" si="40"/>
        <v>5</v>
      </c>
      <c r="AM33" s="1">
        <f t="shared" si="5"/>
        <v>5</v>
      </c>
      <c r="AN33" s="1">
        <f t="shared" si="20"/>
        <v>-1</v>
      </c>
      <c r="AO33" s="1" t="str">
        <f t="shared" si="52"/>
        <v>C</v>
      </c>
      <c r="AP33" s="1" t="str">
        <f t="shared" si="21"/>
        <v>N</v>
      </c>
      <c r="AQ33" s="1" t="str">
        <f t="shared" si="22"/>
        <v>N</v>
      </c>
      <c r="AR33" s="1" t="str">
        <f t="shared" si="23"/>
        <v>N</v>
      </c>
      <c r="AS33" s="1">
        <f t="shared" si="24"/>
        <v>22</v>
      </c>
      <c r="AT33" s="15" t="str">
        <f t="shared" si="41"/>
        <v>N</v>
      </c>
      <c r="AU33" s="1" t="str">
        <f t="shared" si="25"/>
        <v>N</v>
      </c>
      <c r="AV33" s="1" t="str">
        <f t="shared" si="26"/>
        <v>N</v>
      </c>
      <c r="AW33" s="1" t="str">
        <f t="shared" si="27"/>
        <v>N</v>
      </c>
      <c r="AX33" s="1" t="str">
        <f t="shared" si="42"/>
        <v/>
      </c>
      <c r="AY33" s="1" t="str">
        <f t="shared" si="43"/>
        <v>B</v>
      </c>
      <c r="AZ33" s="1">
        <f>IF('Hedging Dashboard'!AH33="P",IF(AZ32="",1,AZ32+1),"")</f>
        <v>1</v>
      </c>
      <c r="BA33" s="1" t="str">
        <f>IF('Hedging Dashboard'!AH33="B",IF(BA32="",1,BA32+1),"")</f>
        <v/>
      </c>
      <c r="BB33" s="1" t="str">
        <f t="shared" si="53"/>
        <v>34500</v>
      </c>
      <c r="BC33" s="1" t="str">
        <f t="shared" si="53"/>
        <v>00012</v>
      </c>
      <c r="BD33" s="1" t="str">
        <f t="shared" si="44"/>
        <v>234500</v>
      </c>
      <c r="BE33" s="1" t="str">
        <f t="shared" si="44"/>
        <v>000012</v>
      </c>
      <c r="BF33" s="1" t="str">
        <f t="shared" si="45"/>
        <v>P</v>
      </c>
      <c r="BG33" s="1" t="str">
        <f t="shared" si="29"/>
        <v>F2W</v>
      </c>
      <c r="BH33" s="1" t="str">
        <f t="shared" si="46"/>
        <v>B</v>
      </c>
      <c r="BI33" s="1" t="str">
        <f t="shared" si="30"/>
        <v>F2L</v>
      </c>
      <c r="BJ33" s="1" t="str">
        <f t="shared" si="47"/>
        <v>F3</v>
      </c>
      <c r="BK33" s="1" t="str">
        <f t="shared" si="31"/>
        <v>F2W</v>
      </c>
      <c r="BL33" s="1" t="str">
        <f t="shared" si="48"/>
        <v>B</v>
      </c>
      <c r="BM33" s="1">
        <f t="shared" si="49"/>
        <v>1</v>
      </c>
      <c r="BN33" s="1" t="str">
        <f t="shared" si="50"/>
        <v>3</v>
      </c>
      <c r="BO33" s="1">
        <f t="shared" si="51"/>
        <v>1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5" t="str">
        <f t="shared" si="11"/>
        <v>P2</v>
      </c>
      <c r="C34" s="102" t="str">
        <f t="shared" si="1"/>
        <v/>
      </c>
      <c r="D34" s="98" t="str">
        <f t="shared" si="32"/>
        <v>F2</v>
      </c>
      <c r="E34" s="99" t="str">
        <f t="shared" si="32"/>
        <v/>
      </c>
      <c r="F34" s="10" t="str">
        <f t="shared" si="12"/>
        <v>W</v>
      </c>
      <c r="H34" s="105" t="str">
        <f t="shared" si="2"/>
        <v/>
      </c>
      <c r="I34" s="98" t="str">
        <f t="shared" si="33"/>
        <v/>
      </c>
      <c r="J34" s="99" t="str">
        <f t="shared" si="33"/>
        <v>XF2</v>
      </c>
      <c r="K34" s="10" t="str">
        <f t="shared" si="34"/>
        <v>L</v>
      </c>
      <c r="L34" s="54"/>
      <c r="M34" s="18" t="str">
        <f>IF('Hedging Dashboard'!AH34="","",'Hedging Dashboard'!AH34)</f>
        <v>P</v>
      </c>
      <c r="O34" s="85" t="str">
        <f t="shared" si="3"/>
        <v/>
      </c>
      <c r="P34" s="98" t="str">
        <f t="shared" si="35"/>
        <v>F2</v>
      </c>
      <c r="Q34" s="99" t="str">
        <f t="shared" si="35"/>
        <v/>
      </c>
      <c r="R34" s="5" t="str">
        <f t="shared" si="36"/>
        <v>W</v>
      </c>
      <c r="S34" s="5">
        <f t="shared" si="13"/>
        <v>-30</v>
      </c>
      <c r="T34" s="131" t="str">
        <f t="shared" si="37"/>
        <v/>
      </c>
      <c r="U34" s="5">
        <f>IF(M34="","",IF(B34="NB",U33,IF(T34="",SUM($T$5:$T34)+S34,SUM($T$5:$T34))))</f>
        <v>-27</v>
      </c>
      <c r="V34" s="109" t="str">
        <f t="shared" si="0"/>
        <v/>
      </c>
      <c r="W34" s="82">
        <f t="shared" si="14"/>
        <v>2</v>
      </c>
      <c r="X34" s="84" t="str">
        <f t="shared" si="15"/>
        <v>W</v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>WL</v>
      </c>
      <c r="AC34" s="4" t="str">
        <f t="shared" si="9"/>
        <v>LL</v>
      </c>
      <c r="AD34" s="4" t="str">
        <f t="shared" si="10"/>
        <v>WL</v>
      </c>
      <c r="AE34" s="1" t="str">
        <f t="shared" si="16"/>
        <v>F2</v>
      </c>
      <c r="AF34" s="1" t="str">
        <f t="shared" si="17"/>
        <v/>
      </c>
      <c r="AG34" s="1" t="str">
        <f t="shared" si="38"/>
        <v/>
      </c>
      <c r="AH34" s="1" t="str">
        <f t="shared" si="39"/>
        <v>XF2</v>
      </c>
      <c r="AI34" s="1" t="str">
        <f t="shared" si="18"/>
        <v>F2</v>
      </c>
      <c r="AJ34" s="1" t="str">
        <f t="shared" si="19"/>
        <v/>
      </c>
      <c r="AK34" s="1">
        <f t="shared" si="40"/>
        <v>4</v>
      </c>
      <c r="AL34" s="1">
        <f t="shared" si="40"/>
        <v>2</v>
      </c>
      <c r="AM34" s="1">
        <f t="shared" si="5"/>
        <v>6</v>
      </c>
      <c r="AN34" s="1">
        <f t="shared" si="20"/>
        <v>1</v>
      </c>
      <c r="AO34" s="1" t="str">
        <f t="shared" si="52"/>
        <v>C</v>
      </c>
      <c r="AP34" s="1" t="str">
        <f t="shared" si="21"/>
        <v>Y</v>
      </c>
      <c r="AQ34" s="1" t="str">
        <f t="shared" si="22"/>
        <v>N</v>
      </c>
      <c r="AR34" s="1" t="str">
        <f t="shared" si="23"/>
        <v>Y</v>
      </c>
      <c r="AS34" s="1">
        <f t="shared" si="24"/>
        <v>23</v>
      </c>
      <c r="AT34" s="15" t="str">
        <f t="shared" si="41"/>
        <v>Y</v>
      </c>
      <c r="AU34" s="1" t="str">
        <f t="shared" si="25"/>
        <v>N</v>
      </c>
      <c r="AV34" s="1" t="str">
        <f t="shared" si="26"/>
        <v>Y</v>
      </c>
      <c r="AW34" s="1" t="str">
        <f t="shared" si="27"/>
        <v>N</v>
      </c>
      <c r="AX34" s="1" t="str">
        <f t="shared" si="42"/>
        <v>F2</v>
      </c>
      <c r="AY34" s="1" t="str">
        <f t="shared" si="43"/>
        <v/>
      </c>
      <c r="AZ34" s="1">
        <f>IF('Hedging Dashboard'!AH34="P",IF(AZ33="",1,AZ33+1),"")</f>
        <v>2</v>
      </c>
      <c r="BA34" s="1" t="str">
        <f>IF('Hedging Dashboard'!AH34="B",IF(BA33="",1,BA33+1),"")</f>
        <v/>
      </c>
      <c r="BB34" s="1" t="str">
        <f t="shared" si="53"/>
        <v>45001</v>
      </c>
      <c r="BC34" s="1" t="str">
        <f t="shared" si="53"/>
        <v>00120</v>
      </c>
      <c r="BD34" s="1" t="str">
        <f t="shared" si="44"/>
        <v>345001</v>
      </c>
      <c r="BE34" s="1" t="str">
        <f t="shared" si="44"/>
        <v>000120</v>
      </c>
      <c r="BF34" s="1" t="str">
        <f t="shared" si="45"/>
        <v>P</v>
      </c>
      <c r="BG34" s="1" t="str">
        <f t="shared" si="29"/>
        <v>BL</v>
      </c>
      <c r="BH34" s="1" t="str">
        <f t="shared" si="46"/>
        <v>F2</v>
      </c>
      <c r="BI34" s="1" t="str">
        <f t="shared" si="30"/>
        <v>F3L</v>
      </c>
      <c r="BJ34" s="1" t="str">
        <f t="shared" si="47"/>
        <v>XF2</v>
      </c>
      <c r="BK34" s="1" t="str">
        <f t="shared" si="31"/>
        <v>BL</v>
      </c>
      <c r="BL34" s="1" t="str">
        <f t="shared" si="48"/>
        <v>F2</v>
      </c>
      <c r="BM34" s="1" t="str">
        <f t="shared" si="49"/>
        <v>2</v>
      </c>
      <c r="BN34" s="1" t="str">
        <f t="shared" si="50"/>
        <v>2</v>
      </c>
      <c r="BO34" s="1" t="str">
        <f t="shared" si="51"/>
        <v>2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>P3</v>
      </c>
      <c r="C35" s="100" t="str">
        <f t="shared" si="1"/>
        <v/>
      </c>
      <c r="D35" s="13" t="str">
        <f t="shared" si="32"/>
        <v>B</v>
      </c>
      <c r="E35" s="45" t="str">
        <f t="shared" si="32"/>
        <v/>
      </c>
      <c r="F35" s="14" t="str">
        <f t="shared" si="12"/>
        <v/>
      </c>
      <c r="H35" s="103" t="str">
        <f t="shared" si="2"/>
        <v>D</v>
      </c>
      <c r="I35" s="13" t="str">
        <f t="shared" si="33"/>
        <v>XB</v>
      </c>
      <c r="J35" s="45" t="str">
        <f t="shared" si="33"/>
        <v/>
      </c>
      <c r="K35" s="14" t="str">
        <f t="shared" si="34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35"/>
        <v>B</v>
      </c>
      <c r="Q35" s="45" t="str">
        <f t="shared" si="35"/>
        <v/>
      </c>
      <c r="R35" s="95" t="str">
        <f t="shared" si="36"/>
        <v/>
      </c>
      <c r="S35" s="95" t="str">
        <f t="shared" si="13"/>
        <v/>
      </c>
      <c r="T35" s="106" t="str">
        <f t="shared" si="37"/>
        <v/>
      </c>
      <c r="U35" s="95" t="str">
        <f>IF(M35="","",IF(B35="NB",U34,IF(T35="",SUM($T$5:$T35)+S35,SUM($T$5:$T35))))</f>
        <v/>
      </c>
      <c r="V35" s="107" t="str">
        <f t="shared" si="0"/>
        <v/>
      </c>
      <c r="W35" s="82" t="e">
        <f t="shared" si="14"/>
        <v>#VALUE!</v>
      </c>
      <c r="X35" s="84" t="str">
        <f t="shared" si="15"/>
        <v/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>LW</v>
      </c>
      <c r="AC35" s="4" t="str">
        <f t="shared" si="9"/>
        <v>LL</v>
      </c>
      <c r="AD35" s="4" t="str">
        <f t="shared" si="10"/>
        <v>LW</v>
      </c>
      <c r="AE35" s="1" t="str">
        <f t="shared" si="16"/>
        <v>B</v>
      </c>
      <c r="AF35" s="1" t="str">
        <f t="shared" si="17"/>
        <v/>
      </c>
      <c r="AG35" s="1" t="str">
        <f t="shared" si="38"/>
        <v>XB</v>
      </c>
      <c r="AH35" s="1" t="str">
        <f t="shared" si="39"/>
        <v/>
      </c>
      <c r="AI35" s="1" t="str">
        <f t="shared" si="18"/>
        <v>B</v>
      </c>
      <c r="AJ35" s="1" t="str">
        <f t="shared" si="19"/>
        <v/>
      </c>
      <c r="AK35" s="1">
        <f t="shared" si="40"/>
        <v>3</v>
      </c>
      <c r="AL35" s="1">
        <f t="shared" si="40"/>
        <v>0</v>
      </c>
      <c r="AM35" s="1" t="str">
        <f t="shared" si="5"/>
        <v/>
      </c>
      <c r="AN35" s="1">
        <f t="shared" si="20"/>
        <v>0</v>
      </c>
      <c r="AO35" s="1" t="str">
        <f t="shared" si="52"/>
        <v>C</v>
      </c>
      <c r="AP35" s="1" t="str">
        <f t="shared" si="21"/>
        <v>N</v>
      </c>
      <c r="AQ35" s="1" t="str">
        <f t="shared" si="22"/>
        <v>N</v>
      </c>
      <c r="AR35" s="1" t="str">
        <f t="shared" si="23"/>
        <v>N</v>
      </c>
      <c r="AS35" s="1">
        <f t="shared" si="24"/>
        <v>24</v>
      </c>
      <c r="AT35" s="15" t="str">
        <f t="shared" si="41"/>
        <v>N</v>
      </c>
      <c r="AU35" s="1" t="str">
        <f t="shared" si="25"/>
        <v>N</v>
      </c>
      <c r="AV35" s="1" t="str">
        <f t="shared" si="26"/>
        <v>N</v>
      </c>
      <c r="AW35" s="1" t="str">
        <f t="shared" si="27"/>
        <v>N</v>
      </c>
      <c r="AX35" s="1" t="str">
        <f t="shared" si="42"/>
        <v>B</v>
      </c>
      <c r="AY35" s="1" t="str">
        <f t="shared" si="4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3"/>
        <v>50012</v>
      </c>
      <c r="BC35" s="1" t="str">
        <f t="shared" si="53"/>
        <v>01200</v>
      </c>
      <c r="BD35" s="1" t="str">
        <f t="shared" si="44"/>
        <v>450012</v>
      </c>
      <c r="BE35" s="1" t="str">
        <f t="shared" si="44"/>
        <v>001200</v>
      </c>
      <c r="BF35" s="1" t="str">
        <f t="shared" si="45"/>
        <v>P</v>
      </c>
      <c r="BG35" s="1" t="str">
        <f t="shared" si="29"/>
        <v>F2W</v>
      </c>
      <c r="BH35" s="1" t="str">
        <f t="shared" si="46"/>
        <v>B</v>
      </c>
      <c r="BI35" s="1" t="str">
        <f t="shared" si="30"/>
        <v>XF2L</v>
      </c>
      <c r="BJ35" s="1" t="str">
        <f t="shared" si="47"/>
        <v>XB</v>
      </c>
      <c r="BK35" s="1" t="str">
        <f t="shared" si="31"/>
        <v>F2W</v>
      </c>
      <c r="BL35" s="1" t="str">
        <f t="shared" si="48"/>
        <v>B</v>
      </c>
      <c r="BM35" s="1">
        <f t="shared" si="49"/>
        <v>1</v>
      </c>
      <c r="BN35" s="1">
        <f t="shared" si="50"/>
        <v>1</v>
      </c>
      <c r="BO35" s="1">
        <f t="shared" si="51"/>
        <v>1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1" t="str">
        <f t="shared" si="1"/>
        <v/>
      </c>
      <c r="D36" s="96" t="str">
        <f t="shared" si="32"/>
        <v/>
      </c>
      <c r="E36" s="97" t="str">
        <f t="shared" si="32"/>
        <v/>
      </c>
      <c r="F36" s="8" t="str">
        <f t="shared" si="12"/>
        <v/>
      </c>
      <c r="H36" s="104" t="str">
        <f t="shared" si="2"/>
        <v/>
      </c>
      <c r="I36" s="96" t="str">
        <f t="shared" si="33"/>
        <v/>
      </c>
      <c r="J36" s="97" t="str">
        <f t="shared" si="33"/>
        <v/>
      </c>
      <c r="K36" s="8" t="str">
        <f t="shared" si="34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6" t="str">
        <f t="shared" si="35"/>
        <v/>
      </c>
      <c r="Q36" s="97" t="str">
        <f t="shared" si="35"/>
        <v/>
      </c>
      <c r="R36" s="4" t="str">
        <f t="shared" si="36"/>
        <v/>
      </c>
      <c r="S36" s="4" t="str">
        <f t="shared" si="13"/>
        <v/>
      </c>
      <c r="T36" s="130" t="str">
        <f t="shared" si="37"/>
        <v/>
      </c>
      <c r="U36" s="4" t="str">
        <f>IF(M36="","",IF(B36="NB",U35,IF(T36="",SUM($T$5:$T36)+S36,SUM($T$5:$T36))))</f>
        <v/>
      </c>
      <c r="V36" s="108" t="str">
        <f t="shared" si="0"/>
        <v/>
      </c>
      <c r="W36" s="82" t="e">
        <f t="shared" si="14"/>
        <v>#VALUE!</v>
      </c>
      <c r="X36" s="84" t="str">
        <f t="shared" si="15"/>
        <v/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>W</v>
      </c>
      <c r="AC36" s="4" t="str">
        <f t="shared" si="9"/>
        <v>L</v>
      </c>
      <c r="AD36" s="4" t="str">
        <f t="shared" si="10"/>
        <v>W</v>
      </c>
      <c r="AE36" s="1" t="str">
        <f t="shared" si="16"/>
        <v/>
      </c>
      <c r="AF36" s="1" t="str">
        <f t="shared" si="17"/>
        <v/>
      </c>
      <c r="AG36" s="1" t="str">
        <f t="shared" si="38"/>
        <v/>
      </c>
      <c r="AH36" s="1" t="str">
        <f t="shared" si="39"/>
        <v/>
      </c>
      <c r="AI36" s="1" t="str">
        <f t="shared" si="18"/>
        <v/>
      </c>
      <c r="AJ36" s="1" t="str">
        <f t="shared" si="19"/>
        <v/>
      </c>
      <c r="AK36" s="1">
        <f t="shared" si="40"/>
        <v>0</v>
      </c>
      <c r="AL36" s="1">
        <f t="shared" si="40"/>
        <v>0</v>
      </c>
      <c r="AM36" s="1" t="str">
        <f t="shared" si="5"/>
        <v/>
      </c>
      <c r="AN36" s="1">
        <f t="shared" si="20"/>
        <v>0</v>
      </c>
      <c r="AO36" s="1" t="str">
        <f t="shared" si="52"/>
        <v/>
      </c>
      <c r="AP36" s="1" t="str">
        <f t="shared" si="21"/>
        <v>Y</v>
      </c>
      <c r="AQ36" s="1" t="str">
        <f t="shared" si="22"/>
        <v>N</v>
      </c>
      <c r="AR36" s="1" t="str">
        <f t="shared" si="23"/>
        <v>Y</v>
      </c>
      <c r="AS36" s="1" t="str">
        <f t="shared" si="24"/>
        <v/>
      </c>
      <c r="AT36" s="15" t="str">
        <f t="shared" si="41"/>
        <v/>
      </c>
      <c r="AU36" s="1" t="str">
        <f t="shared" si="25"/>
        <v/>
      </c>
      <c r="AV36" s="1" t="str">
        <f t="shared" si="26"/>
        <v/>
      </c>
      <c r="AW36" s="1" t="str">
        <f t="shared" si="27"/>
        <v/>
      </c>
      <c r="AX36" s="1" t="str">
        <f t="shared" si="42"/>
        <v/>
      </c>
      <c r="AY36" s="1" t="str">
        <f t="shared" si="4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3"/>
        <v>00120</v>
      </c>
      <c r="BC36" s="1" t="str">
        <f t="shared" si="53"/>
        <v>12000</v>
      </c>
      <c r="BD36" s="1" t="str">
        <f t="shared" si="44"/>
        <v>500120</v>
      </c>
      <c r="BE36" s="1" t="str">
        <f t="shared" si="44"/>
        <v>012000</v>
      </c>
      <c r="BF36" s="1" t="str">
        <f t="shared" si="45"/>
        <v>B</v>
      </c>
      <c r="BG36" s="1" t="str">
        <f t="shared" si="29"/>
        <v>B</v>
      </c>
      <c r="BH36" s="1" t="str">
        <f t="shared" si="46"/>
        <v/>
      </c>
      <c r="BI36" s="1" t="str">
        <f t="shared" si="30"/>
        <v>XB</v>
      </c>
      <c r="BJ36" s="1" t="str">
        <f t="shared" si="47"/>
        <v/>
      </c>
      <c r="BK36" s="1" t="str">
        <f t="shared" si="31"/>
        <v>B</v>
      </c>
      <c r="BL36" s="1" t="str">
        <f t="shared" si="48"/>
        <v/>
      </c>
      <c r="BM36" s="1" t="str">
        <f t="shared" si="49"/>
        <v/>
      </c>
      <c r="BN36" s="1" t="str">
        <f t="shared" si="50"/>
        <v/>
      </c>
      <c r="BO36" s="1" t="str">
        <f t="shared" si="51"/>
        <v/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1" t="str">
        <f t="shared" si="1"/>
        <v/>
      </c>
      <c r="D37" s="96" t="str">
        <f t="shared" si="32"/>
        <v/>
      </c>
      <c r="E37" s="97" t="str">
        <f t="shared" si="32"/>
        <v/>
      </c>
      <c r="F37" s="8" t="str">
        <f t="shared" si="12"/>
        <v/>
      </c>
      <c r="H37" s="104" t="str">
        <f t="shared" si="2"/>
        <v/>
      </c>
      <c r="I37" s="96" t="str">
        <f t="shared" si="33"/>
        <v/>
      </c>
      <c r="J37" s="97" t="str">
        <f t="shared" si="33"/>
        <v/>
      </c>
      <c r="K37" s="8" t="str">
        <f t="shared" si="34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6" t="str">
        <f t="shared" si="35"/>
        <v/>
      </c>
      <c r="Q37" s="97" t="str">
        <f t="shared" si="35"/>
        <v/>
      </c>
      <c r="R37" s="4" t="str">
        <f t="shared" si="36"/>
        <v/>
      </c>
      <c r="S37" s="4" t="str">
        <f t="shared" si="13"/>
        <v/>
      </c>
      <c r="T37" s="130" t="str">
        <f t="shared" si="37"/>
        <v/>
      </c>
      <c r="U37" s="4" t="str">
        <f>IF(M37="","",IF(B37="NB",U36,IF(T37="",SUM($T$5:$T37)+S37,SUM($T$5:$T37))))</f>
        <v/>
      </c>
      <c r="V37" s="108" t="str">
        <f t="shared" si="0"/>
        <v/>
      </c>
      <c r="W37" s="82" t="e">
        <f t="shared" si="14"/>
        <v>#VALUE!</v>
      </c>
      <c r="X37" s="84" t="str">
        <f t="shared" si="15"/>
        <v/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38"/>
        <v/>
      </c>
      <c r="AH37" s="1" t="str">
        <f t="shared" si="39"/>
        <v/>
      </c>
      <c r="AI37" s="1" t="str">
        <f t="shared" si="18"/>
        <v/>
      </c>
      <c r="AJ37" s="1" t="str">
        <f t="shared" si="19"/>
        <v/>
      </c>
      <c r="AK37" s="1">
        <f t="shared" si="40"/>
        <v>0</v>
      </c>
      <c r="AL37" s="1">
        <f t="shared" si="40"/>
        <v>0</v>
      </c>
      <c r="AM37" s="1" t="str">
        <f t="shared" si="5"/>
        <v/>
      </c>
      <c r="AN37" s="1">
        <f t="shared" si="20"/>
        <v>0</v>
      </c>
      <c r="AO37" s="1" t="str">
        <f t="shared" si="52"/>
        <v/>
      </c>
      <c r="AP37" s="1" t="str">
        <f t="shared" si="21"/>
        <v>N</v>
      </c>
      <c r="AQ37" s="1" t="str">
        <f t="shared" si="22"/>
        <v>N</v>
      </c>
      <c r="AR37" s="1" t="str">
        <f t="shared" si="23"/>
        <v>N</v>
      </c>
      <c r="AS37" s="1" t="str">
        <f t="shared" si="24"/>
        <v/>
      </c>
      <c r="AT37" s="15" t="str">
        <f t="shared" si="41"/>
        <v/>
      </c>
      <c r="AU37" s="1" t="str">
        <f t="shared" si="25"/>
        <v/>
      </c>
      <c r="AV37" s="1" t="str">
        <f t="shared" si="26"/>
        <v/>
      </c>
      <c r="AW37" s="1" t="str">
        <f t="shared" si="27"/>
        <v/>
      </c>
      <c r="AX37" s="1" t="str">
        <f t="shared" si="42"/>
        <v/>
      </c>
      <c r="AY37" s="1" t="str">
        <f t="shared" si="4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3"/>
        <v>01200</v>
      </c>
      <c r="BC37" s="1" t="str">
        <f t="shared" si="53"/>
        <v>20000</v>
      </c>
      <c r="BD37" s="1" t="str">
        <f t="shared" si="44"/>
        <v>001200</v>
      </c>
      <c r="BE37" s="1" t="str">
        <f t="shared" si="44"/>
        <v>120000</v>
      </c>
      <c r="BF37" s="1" t="str">
        <f t="shared" si="45"/>
        <v>B</v>
      </c>
      <c r="BG37" s="1" t="str">
        <f t="shared" si="29"/>
        <v/>
      </c>
      <c r="BH37" s="1">
        <f t="shared" si="46"/>
        <v>0</v>
      </c>
      <c r="BI37" s="1" t="str">
        <f t="shared" si="30"/>
        <v/>
      </c>
      <c r="BJ37" s="1">
        <f t="shared" si="47"/>
        <v>0</v>
      </c>
      <c r="BK37" s="1" t="str">
        <f t="shared" si="31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1" t="str">
        <f t="shared" si="1"/>
        <v/>
      </c>
      <c r="D38" s="96" t="str">
        <f t="shared" si="32"/>
        <v/>
      </c>
      <c r="E38" s="97" t="str">
        <f t="shared" si="32"/>
        <v/>
      </c>
      <c r="F38" s="8" t="str">
        <f t="shared" si="12"/>
        <v/>
      </c>
      <c r="H38" s="104" t="str">
        <f t="shared" si="2"/>
        <v/>
      </c>
      <c r="I38" s="96" t="str">
        <f t="shared" si="33"/>
        <v/>
      </c>
      <c r="J38" s="97" t="str">
        <f t="shared" si="33"/>
        <v/>
      </c>
      <c r="K38" s="8" t="str">
        <f t="shared" si="34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6" t="str">
        <f t="shared" si="35"/>
        <v/>
      </c>
      <c r="Q38" s="97" t="str">
        <f t="shared" si="35"/>
        <v/>
      </c>
      <c r="R38" s="4" t="str">
        <f t="shared" si="36"/>
        <v/>
      </c>
      <c r="S38" s="4" t="str">
        <f t="shared" si="13"/>
        <v/>
      </c>
      <c r="T38" s="130" t="str">
        <f t="shared" si="37"/>
        <v/>
      </c>
      <c r="U38" s="4" t="str">
        <f>IF(M38="","",IF(B38="NB",U37,IF(T38="",SUM($T$5:$T38)+S38,SUM($T$5:$T38))))</f>
        <v/>
      </c>
      <c r="V38" s="108" t="str">
        <f t="shared" si="0"/>
        <v/>
      </c>
      <c r="W38" s="82" t="e">
        <f t="shared" si="14"/>
        <v>#VALUE!</v>
      </c>
      <c r="X38" s="84" t="str">
        <f t="shared" si="15"/>
        <v/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38"/>
        <v/>
      </c>
      <c r="AH38" s="1" t="str">
        <f t="shared" si="39"/>
        <v/>
      </c>
      <c r="AI38" s="1" t="str">
        <f t="shared" si="18"/>
        <v/>
      </c>
      <c r="AJ38" s="1" t="str">
        <f t="shared" si="19"/>
        <v/>
      </c>
      <c r="AK38" s="1">
        <f t="shared" si="40"/>
        <v>0</v>
      </c>
      <c r="AL38" s="1">
        <f t="shared" si="40"/>
        <v>0</v>
      </c>
      <c r="AM38" s="1" t="str">
        <f t="shared" si="5"/>
        <v/>
      </c>
      <c r="AN38" s="1">
        <f t="shared" si="20"/>
        <v>0</v>
      </c>
      <c r="AO38" s="1" t="str">
        <f t="shared" si="52"/>
        <v/>
      </c>
      <c r="AP38" s="1" t="str">
        <f t="shared" si="21"/>
        <v>N</v>
      </c>
      <c r="AQ38" s="1" t="str">
        <f t="shared" si="22"/>
        <v>N</v>
      </c>
      <c r="AR38" s="1" t="str">
        <f t="shared" si="23"/>
        <v>N</v>
      </c>
      <c r="AS38" s="1" t="str">
        <f t="shared" si="24"/>
        <v/>
      </c>
      <c r="AT38" s="15" t="str">
        <f t="shared" si="41"/>
        <v/>
      </c>
      <c r="AU38" s="1" t="str">
        <f t="shared" si="25"/>
        <v/>
      </c>
      <c r="AV38" s="1" t="str">
        <f t="shared" si="26"/>
        <v/>
      </c>
      <c r="AW38" s="1" t="str">
        <f t="shared" si="27"/>
        <v/>
      </c>
      <c r="AX38" s="1" t="str">
        <f t="shared" si="42"/>
        <v/>
      </c>
      <c r="AY38" s="1" t="str">
        <f t="shared" si="4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3"/>
        <v>12000</v>
      </c>
      <c r="BC38" s="1" t="str">
        <f t="shared" si="53"/>
        <v>00000</v>
      </c>
      <c r="BD38" s="1" t="str">
        <f t="shared" si="44"/>
        <v>012000</v>
      </c>
      <c r="BE38" s="1" t="str">
        <f t="shared" si="44"/>
        <v>200000</v>
      </c>
      <c r="BF38" s="1" t="str">
        <f t="shared" si="45"/>
        <v>B</v>
      </c>
      <c r="BG38" s="1" t="str">
        <f t="shared" si="29"/>
        <v/>
      </c>
      <c r="BH38" s="1">
        <f t="shared" si="46"/>
        <v>0</v>
      </c>
      <c r="BI38" s="1" t="str">
        <f t="shared" si="30"/>
        <v/>
      </c>
      <c r="BJ38" s="1">
        <f t="shared" si="47"/>
        <v>0</v>
      </c>
      <c r="BK38" s="1" t="str">
        <f t="shared" si="31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5" t="str">
        <f t="shared" si="11"/>
        <v/>
      </c>
      <c r="C39" s="102" t="str">
        <f t="shared" si="1"/>
        <v/>
      </c>
      <c r="D39" s="98" t="str">
        <f t="shared" si="32"/>
        <v/>
      </c>
      <c r="E39" s="99" t="str">
        <f t="shared" si="32"/>
        <v/>
      </c>
      <c r="F39" s="10" t="str">
        <f t="shared" si="12"/>
        <v/>
      </c>
      <c r="H39" s="105" t="str">
        <f t="shared" si="2"/>
        <v/>
      </c>
      <c r="I39" s="98" t="str">
        <f t="shared" si="33"/>
        <v/>
      </c>
      <c r="J39" s="99" t="str">
        <f t="shared" si="33"/>
        <v/>
      </c>
      <c r="K39" s="10" t="str">
        <f t="shared" si="34"/>
        <v/>
      </c>
      <c r="L39" s="54"/>
      <c r="M39" s="18" t="str">
        <f>IF('Hedging Dashboard'!AH39="","",'Hedging Dashboard'!AH39)</f>
        <v/>
      </c>
      <c r="O39" s="85" t="str">
        <f t="shared" si="3"/>
        <v/>
      </c>
      <c r="P39" s="98" t="str">
        <f t="shared" si="35"/>
        <v/>
      </c>
      <c r="Q39" s="99" t="str">
        <f t="shared" si="35"/>
        <v/>
      </c>
      <c r="R39" s="5" t="str">
        <f t="shared" si="36"/>
        <v/>
      </c>
      <c r="S39" s="5" t="str">
        <f t="shared" si="13"/>
        <v/>
      </c>
      <c r="T39" s="131" t="str">
        <f t="shared" si="37"/>
        <v/>
      </c>
      <c r="U39" s="5" t="str">
        <f>IF(M39="","",IF(B39="NB",U38,IF(T39="",SUM($T$5:$T39)+S39,SUM($T$5:$T39))))</f>
        <v/>
      </c>
      <c r="V39" s="109" t="str">
        <f t="shared" si="0"/>
        <v/>
      </c>
      <c r="W39" s="82" t="e">
        <f t="shared" si="14"/>
        <v>#VALUE!</v>
      </c>
      <c r="X39" s="84" t="str">
        <f t="shared" si="15"/>
        <v/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38"/>
        <v/>
      </c>
      <c r="AH39" s="1" t="str">
        <f t="shared" si="39"/>
        <v/>
      </c>
      <c r="AI39" s="1" t="str">
        <f t="shared" si="18"/>
        <v/>
      </c>
      <c r="AJ39" s="1" t="str">
        <f t="shared" si="19"/>
        <v/>
      </c>
      <c r="AK39" s="1">
        <f t="shared" si="40"/>
        <v>0</v>
      </c>
      <c r="AL39" s="1">
        <f t="shared" si="40"/>
        <v>0</v>
      </c>
      <c r="AM39" s="1" t="str">
        <f t="shared" si="5"/>
        <v/>
      </c>
      <c r="AN39" s="1">
        <f t="shared" si="20"/>
        <v>0</v>
      </c>
      <c r="AO39" s="1" t="str">
        <f t="shared" si="52"/>
        <v/>
      </c>
      <c r="AP39" s="1" t="str">
        <f t="shared" si="21"/>
        <v>N</v>
      </c>
      <c r="AQ39" s="1" t="str">
        <f t="shared" si="22"/>
        <v>N</v>
      </c>
      <c r="AR39" s="1" t="str">
        <f t="shared" si="23"/>
        <v>N</v>
      </c>
      <c r="AS39" s="1" t="str">
        <f t="shared" si="24"/>
        <v/>
      </c>
      <c r="AT39" s="15" t="str">
        <f t="shared" si="41"/>
        <v/>
      </c>
      <c r="AU39" s="1" t="str">
        <f t="shared" si="25"/>
        <v/>
      </c>
      <c r="AV39" s="1" t="str">
        <f t="shared" si="26"/>
        <v/>
      </c>
      <c r="AW39" s="1" t="str">
        <f t="shared" si="27"/>
        <v/>
      </c>
      <c r="AX39" s="1" t="str">
        <f t="shared" si="42"/>
        <v/>
      </c>
      <c r="AY39" s="1" t="str">
        <f t="shared" si="4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3"/>
        <v>20000</v>
      </c>
      <c r="BC39" s="1" t="str">
        <f t="shared" si="53"/>
        <v>00000</v>
      </c>
      <c r="BD39" s="1" t="str">
        <f t="shared" si="44"/>
        <v>120000</v>
      </c>
      <c r="BE39" s="1" t="str">
        <f t="shared" si="44"/>
        <v>000000</v>
      </c>
      <c r="BF39" s="1" t="str">
        <f t="shared" si="45"/>
        <v>B</v>
      </c>
      <c r="BG39" s="1" t="str">
        <f t="shared" si="29"/>
        <v/>
      </c>
      <c r="BH39" s="1">
        <f t="shared" si="46"/>
        <v>0</v>
      </c>
      <c r="BI39" s="1" t="str">
        <f t="shared" si="30"/>
        <v/>
      </c>
      <c r="BJ39" s="1">
        <f t="shared" si="47"/>
        <v>0</v>
      </c>
      <c r="BK39" s="1" t="str">
        <f t="shared" si="31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0" t="str">
        <f t="shared" si="1"/>
        <v/>
      </c>
      <c r="D40" s="13" t="str">
        <f t="shared" si="32"/>
        <v/>
      </c>
      <c r="E40" s="45" t="str">
        <f t="shared" si="32"/>
        <v/>
      </c>
      <c r="F40" s="14" t="str">
        <f t="shared" si="12"/>
        <v/>
      </c>
      <c r="H40" s="103" t="str">
        <f t="shared" si="2"/>
        <v/>
      </c>
      <c r="I40" s="13" t="str">
        <f t="shared" si="33"/>
        <v/>
      </c>
      <c r="J40" s="45" t="str">
        <f t="shared" si="33"/>
        <v/>
      </c>
      <c r="K40" s="14" t="str">
        <f t="shared" si="34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35"/>
        <v/>
      </c>
      <c r="Q40" s="45" t="str">
        <f t="shared" si="35"/>
        <v/>
      </c>
      <c r="R40" s="95" t="str">
        <f t="shared" si="36"/>
        <v/>
      </c>
      <c r="S40" s="95" t="str">
        <f t="shared" si="13"/>
        <v/>
      </c>
      <c r="T40" s="106" t="str">
        <f t="shared" si="37"/>
        <v/>
      </c>
      <c r="U40" s="95" t="str">
        <f>IF(M40="","",IF(B40="NB",U39,IF(T40="",SUM($T$5:$T40)+S40,SUM($T$5:$T40))))</f>
        <v/>
      </c>
      <c r="V40" s="107" t="str">
        <f t="shared" si="0"/>
        <v/>
      </c>
      <c r="W40" s="82" t="e">
        <f t="shared" si="14"/>
        <v>#VALUE!</v>
      </c>
      <c r="X40" s="84" t="str">
        <f t="shared" si="15"/>
        <v/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38"/>
        <v/>
      </c>
      <c r="AH40" s="1" t="str">
        <f t="shared" si="39"/>
        <v/>
      </c>
      <c r="AI40" s="1" t="str">
        <f t="shared" si="18"/>
        <v/>
      </c>
      <c r="AJ40" s="1" t="str">
        <f t="shared" si="19"/>
        <v/>
      </c>
      <c r="AK40" s="1">
        <f t="shared" si="40"/>
        <v>0</v>
      </c>
      <c r="AL40" s="1">
        <f t="shared" si="40"/>
        <v>0</v>
      </c>
      <c r="AM40" s="1" t="str">
        <f t="shared" si="5"/>
        <v/>
      </c>
      <c r="AN40" s="1">
        <f t="shared" si="20"/>
        <v>0</v>
      </c>
      <c r="AO40" s="1" t="str">
        <f t="shared" si="52"/>
        <v/>
      </c>
      <c r="AP40" s="1" t="str">
        <f t="shared" si="21"/>
        <v>N</v>
      </c>
      <c r="AQ40" s="1" t="str">
        <f t="shared" si="22"/>
        <v>N</v>
      </c>
      <c r="AR40" s="1" t="str">
        <f t="shared" si="23"/>
        <v>N</v>
      </c>
      <c r="AS40" s="1" t="str">
        <f t="shared" si="24"/>
        <v/>
      </c>
      <c r="AT40" s="15" t="str">
        <f t="shared" si="41"/>
        <v/>
      </c>
      <c r="AU40" s="1" t="str">
        <f t="shared" si="25"/>
        <v/>
      </c>
      <c r="AV40" s="1" t="str">
        <f t="shared" si="26"/>
        <v/>
      </c>
      <c r="AW40" s="1" t="str">
        <f t="shared" si="27"/>
        <v/>
      </c>
      <c r="AX40" s="1" t="str">
        <f t="shared" si="42"/>
        <v/>
      </c>
      <c r="AY40" s="1" t="str">
        <f t="shared" si="4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3"/>
        <v>00000</v>
      </c>
      <c r="BC40" s="1" t="str">
        <f t="shared" si="53"/>
        <v>00000</v>
      </c>
      <c r="BD40" s="1" t="str">
        <f t="shared" si="44"/>
        <v>200000</v>
      </c>
      <c r="BE40" s="1" t="str">
        <f t="shared" si="44"/>
        <v>000000</v>
      </c>
      <c r="BF40" s="1" t="str">
        <f t="shared" si="45"/>
        <v>B</v>
      </c>
      <c r="BG40" s="1" t="str">
        <f t="shared" si="29"/>
        <v/>
      </c>
      <c r="BH40" s="1">
        <f t="shared" si="46"/>
        <v>0</v>
      </c>
      <c r="BI40" s="1" t="str">
        <f t="shared" si="30"/>
        <v/>
      </c>
      <c r="BJ40" s="1">
        <f t="shared" si="47"/>
        <v>0</v>
      </c>
      <c r="BK40" s="1" t="str">
        <f t="shared" si="31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1" t="str">
        <f t="shared" si="1"/>
        <v/>
      </c>
      <c r="D41" s="96" t="str">
        <f t="shared" si="32"/>
        <v/>
      </c>
      <c r="E41" s="97" t="str">
        <f t="shared" si="32"/>
        <v/>
      </c>
      <c r="F41" s="8" t="str">
        <f t="shared" si="12"/>
        <v/>
      </c>
      <c r="H41" s="104" t="str">
        <f t="shared" si="2"/>
        <v/>
      </c>
      <c r="I41" s="96" t="str">
        <f t="shared" si="33"/>
        <v/>
      </c>
      <c r="J41" s="97" t="str">
        <f t="shared" si="33"/>
        <v/>
      </c>
      <c r="K41" s="8" t="str">
        <f t="shared" si="34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6" t="str">
        <f t="shared" si="35"/>
        <v/>
      </c>
      <c r="Q41" s="97" t="str">
        <f t="shared" si="35"/>
        <v/>
      </c>
      <c r="R41" s="4" t="str">
        <f t="shared" si="36"/>
        <v/>
      </c>
      <c r="S41" s="4" t="str">
        <f t="shared" si="13"/>
        <v/>
      </c>
      <c r="T41" s="130" t="str">
        <f t="shared" si="37"/>
        <v/>
      </c>
      <c r="U41" s="4" t="str">
        <f>IF(M41="","",IF(B41="NB",U40,IF(T41="",SUM($T$5:$T41)+S41,SUM($T$5:$T41))))</f>
        <v/>
      </c>
      <c r="V41" s="108" t="str">
        <f t="shared" si="0"/>
        <v/>
      </c>
      <c r="W41" s="82" t="e">
        <f t="shared" si="14"/>
        <v>#VALUE!</v>
      </c>
      <c r="X41" s="84" t="str">
        <f t="shared" si="15"/>
        <v/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38"/>
        <v/>
      </c>
      <c r="AH41" s="1" t="str">
        <f t="shared" si="39"/>
        <v/>
      </c>
      <c r="AI41" s="1" t="str">
        <f t="shared" si="18"/>
        <v/>
      </c>
      <c r="AJ41" s="1" t="str">
        <f t="shared" si="19"/>
        <v/>
      </c>
      <c r="AK41" s="1">
        <f t="shared" si="40"/>
        <v>0</v>
      </c>
      <c r="AL41" s="1">
        <f t="shared" si="40"/>
        <v>0</v>
      </c>
      <c r="AM41" s="1" t="str">
        <f t="shared" si="5"/>
        <v/>
      </c>
      <c r="AN41" s="1">
        <f t="shared" si="20"/>
        <v>0</v>
      </c>
      <c r="AO41" s="1" t="str">
        <f t="shared" si="52"/>
        <v/>
      </c>
      <c r="AP41" s="1" t="str">
        <f t="shared" si="21"/>
        <v>N</v>
      </c>
      <c r="AQ41" s="1" t="str">
        <f t="shared" si="22"/>
        <v>N</v>
      </c>
      <c r="AR41" s="1" t="str">
        <f t="shared" si="23"/>
        <v>N</v>
      </c>
      <c r="AS41" s="1" t="str">
        <f t="shared" si="24"/>
        <v/>
      </c>
      <c r="AT41" s="15" t="str">
        <f t="shared" si="41"/>
        <v/>
      </c>
      <c r="AU41" s="1" t="str">
        <f t="shared" si="25"/>
        <v/>
      </c>
      <c r="AV41" s="1" t="str">
        <f t="shared" si="26"/>
        <v/>
      </c>
      <c r="AW41" s="1" t="str">
        <f t="shared" si="27"/>
        <v/>
      </c>
      <c r="AX41" s="1" t="str">
        <f t="shared" si="42"/>
        <v/>
      </c>
      <c r="AY41" s="1" t="str">
        <f t="shared" si="4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3"/>
        <v>00000</v>
      </c>
      <c r="BC41" s="1" t="str">
        <f t="shared" si="53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29"/>
        <v/>
      </c>
      <c r="BH41" s="1">
        <f t="shared" si="46"/>
        <v>0</v>
      </c>
      <c r="BI41" s="1" t="str">
        <f t="shared" si="30"/>
        <v/>
      </c>
      <c r="BJ41" s="1">
        <f t="shared" si="47"/>
        <v>0</v>
      </c>
      <c r="BK41" s="1" t="str">
        <f t="shared" si="31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/>
      </c>
      <c r="C42" s="101" t="str">
        <f t="shared" si="1"/>
        <v/>
      </c>
      <c r="D42" s="96" t="str">
        <f t="shared" si="32"/>
        <v/>
      </c>
      <c r="E42" s="97" t="str">
        <f t="shared" si="32"/>
        <v/>
      </c>
      <c r="F42" s="8" t="str">
        <f t="shared" si="12"/>
        <v/>
      </c>
      <c r="H42" s="104" t="str">
        <f t="shared" si="2"/>
        <v/>
      </c>
      <c r="I42" s="96" t="str">
        <f t="shared" si="33"/>
        <v/>
      </c>
      <c r="J42" s="97" t="str">
        <f t="shared" si="33"/>
        <v/>
      </c>
      <c r="K42" s="8" t="str">
        <f t="shared" si="34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6" t="str">
        <f t="shared" si="35"/>
        <v/>
      </c>
      <c r="Q42" s="97" t="str">
        <f t="shared" si="35"/>
        <v/>
      </c>
      <c r="R42" s="4" t="str">
        <f t="shared" si="36"/>
        <v/>
      </c>
      <c r="S42" s="4" t="str">
        <f t="shared" si="13"/>
        <v/>
      </c>
      <c r="T42" s="130" t="str">
        <f t="shared" si="37"/>
        <v/>
      </c>
      <c r="U42" s="4" t="str">
        <f>IF(M42="","",IF(B42="NB",U41,IF(T42="",SUM($T$5:$T42)+S42,SUM($T$5:$T42))))</f>
        <v/>
      </c>
      <c r="V42" s="108" t="str">
        <f t="shared" si="0"/>
        <v/>
      </c>
      <c r="W42" s="82" t="e">
        <f t="shared" si="14"/>
        <v>#VALUE!</v>
      </c>
      <c r="X42" s="84" t="str">
        <f t="shared" si="15"/>
        <v/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16"/>
        <v/>
      </c>
      <c r="AF42" s="1" t="str">
        <f t="shared" si="17"/>
        <v/>
      </c>
      <c r="AG42" s="1" t="str">
        <f t="shared" si="38"/>
        <v/>
      </c>
      <c r="AH42" s="1" t="str">
        <f t="shared" si="39"/>
        <v/>
      </c>
      <c r="AI42" s="1" t="str">
        <f t="shared" si="18"/>
        <v/>
      </c>
      <c r="AJ42" s="1" t="str">
        <f t="shared" si="19"/>
        <v/>
      </c>
      <c r="AK42" s="1">
        <f t="shared" si="40"/>
        <v>0</v>
      </c>
      <c r="AL42" s="1">
        <f t="shared" si="40"/>
        <v>0</v>
      </c>
      <c r="AM42" s="1" t="str">
        <f t="shared" si="5"/>
        <v/>
      </c>
      <c r="AN42" s="1">
        <f t="shared" si="20"/>
        <v>0</v>
      </c>
      <c r="AO42" s="1" t="str">
        <f t="shared" si="52"/>
        <v/>
      </c>
      <c r="AP42" s="1" t="str">
        <f t="shared" si="21"/>
        <v>N</v>
      </c>
      <c r="AQ42" s="1" t="str">
        <f t="shared" si="22"/>
        <v>N</v>
      </c>
      <c r="AR42" s="1" t="str">
        <f t="shared" si="23"/>
        <v>N</v>
      </c>
      <c r="AS42" s="1" t="str">
        <f t="shared" si="24"/>
        <v/>
      </c>
      <c r="AT42" s="15" t="str">
        <f t="shared" si="41"/>
        <v/>
      </c>
      <c r="AU42" s="1" t="str">
        <f t="shared" si="25"/>
        <v/>
      </c>
      <c r="AV42" s="1" t="str">
        <f t="shared" si="26"/>
        <v/>
      </c>
      <c r="AW42" s="1" t="str">
        <f t="shared" si="27"/>
        <v/>
      </c>
      <c r="AX42" s="1" t="str">
        <f t="shared" si="42"/>
        <v/>
      </c>
      <c r="AY42" s="1" t="str">
        <f t="shared" si="43"/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3"/>
        <v>00000</v>
      </c>
      <c r="BC42" s="1" t="str">
        <f t="shared" si="53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29"/>
        <v/>
      </c>
      <c r="BH42" s="1">
        <f t="shared" si="46"/>
        <v>0</v>
      </c>
      <c r="BI42" s="1" t="str">
        <f t="shared" si="30"/>
        <v/>
      </c>
      <c r="BJ42" s="1">
        <f t="shared" si="47"/>
        <v>0</v>
      </c>
      <c r="BK42" s="1" t="str">
        <f t="shared" si="31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11"/>
        <v/>
      </c>
      <c r="C43" s="101" t="str">
        <f t="shared" si="1"/>
        <v/>
      </c>
      <c r="D43" s="96" t="str">
        <f t="shared" si="32"/>
        <v/>
      </c>
      <c r="E43" s="97" t="str">
        <f t="shared" si="32"/>
        <v/>
      </c>
      <c r="F43" s="8" t="str">
        <f t="shared" si="12"/>
        <v/>
      </c>
      <c r="H43" s="104" t="str">
        <f t="shared" si="2"/>
        <v/>
      </c>
      <c r="I43" s="96" t="str">
        <f t="shared" si="33"/>
        <v/>
      </c>
      <c r="J43" s="97" t="str">
        <f t="shared" si="33"/>
        <v/>
      </c>
      <c r="K43" s="8" t="str">
        <f t="shared" si="34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6" t="str">
        <f t="shared" si="35"/>
        <v/>
      </c>
      <c r="Q43" s="97" t="str">
        <f t="shared" si="35"/>
        <v/>
      </c>
      <c r="R43" s="4" t="str">
        <f t="shared" si="36"/>
        <v/>
      </c>
      <c r="S43" s="4" t="str">
        <f t="shared" si="13"/>
        <v/>
      </c>
      <c r="T43" s="130" t="str">
        <f t="shared" si="37"/>
        <v/>
      </c>
      <c r="U43" s="4" t="str">
        <f>IF(M43="","",IF(B43="NB",U42,IF(T43="",SUM($T$5:$T43)+S43,SUM($T$5:$T43))))</f>
        <v/>
      </c>
      <c r="V43" s="108" t="str">
        <f t="shared" si="0"/>
        <v/>
      </c>
      <c r="W43" s="82" t="e">
        <f t="shared" si="14"/>
        <v>#VALUE!</v>
      </c>
      <c r="X43" s="84" t="str">
        <f t="shared" si="15"/>
        <v/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16"/>
        <v/>
      </c>
      <c r="AF43" s="1" t="str">
        <f t="shared" si="17"/>
        <v/>
      </c>
      <c r="AG43" s="1" t="str">
        <f t="shared" si="38"/>
        <v/>
      </c>
      <c r="AH43" s="1" t="str">
        <f t="shared" si="39"/>
        <v/>
      </c>
      <c r="AI43" s="1" t="str">
        <f t="shared" si="18"/>
        <v/>
      </c>
      <c r="AJ43" s="1" t="str">
        <f t="shared" si="19"/>
        <v/>
      </c>
      <c r="AK43" s="1">
        <f t="shared" si="40"/>
        <v>0</v>
      </c>
      <c r="AL43" s="1">
        <f t="shared" si="40"/>
        <v>0</v>
      </c>
      <c r="AM43" s="1" t="str">
        <f t="shared" si="5"/>
        <v/>
      </c>
      <c r="AN43" s="1">
        <f t="shared" si="20"/>
        <v>0</v>
      </c>
      <c r="AO43" s="1" t="str">
        <f t="shared" si="52"/>
        <v/>
      </c>
      <c r="AP43" s="1" t="str">
        <f t="shared" si="21"/>
        <v>N</v>
      </c>
      <c r="AQ43" s="1" t="str">
        <f t="shared" si="22"/>
        <v>N</v>
      </c>
      <c r="AR43" s="1" t="str">
        <f t="shared" si="23"/>
        <v>N</v>
      </c>
      <c r="AS43" s="1" t="str">
        <f t="shared" si="24"/>
        <v/>
      </c>
      <c r="AT43" s="15" t="str">
        <f t="shared" si="41"/>
        <v/>
      </c>
      <c r="AU43" s="1" t="str">
        <f t="shared" si="25"/>
        <v/>
      </c>
      <c r="AV43" s="1" t="str">
        <f t="shared" si="26"/>
        <v/>
      </c>
      <c r="AW43" s="1" t="str">
        <f t="shared" si="27"/>
        <v/>
      </c>
      <c r="AX43" s="1" t="str">
        <f t="shared" si="42"/>
        <v/>
      </c>
      <c r="AY43" s="1" t="str">
        <f t="shared" si="43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3"/>
        <v>00000</v>
      </c>
      <c r="BC43" s="1" t="str">
        <f t="shared" si="53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29"/>
        <v/>
      </c>
      <c r="BH43" s="1">
        <f t="shared" si="46"/>
        <v>0</v>
      </c>
      <c r="BI43" s="1" t="str">
        <f t="shared" si="30"/>
        <v/>
      </c>
      <c r="BJ43" s="1">
        <f t="shared" si="47"/>
        <v>0</v>
      </c>
      <c r="BK43" s="1" t="str">
        <f t="shared" si="31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5" t="str">
        <f t="shared" si="11"/>
        <v/>
      </c>
      <c r="C44" s="102" t="str">
        <f t="shared" si="1"/>
        <v/>
      </c>
      <c r="D44" s="98" t="str">
        <f t="shared" si="32"/>
        <v/>
      </c>
      <c r="E44" s="99" t="str">
        <f t="shared" si="32"/>
        <v/>
      </c>
      <c r="F44" s="10" t="str">
        <f t="shared" si="12"/>
        <v/>
      </c>
      <c r="H44" s="105" t="str">
        <f t="shared" si="2"/>
        <v/>
      </c>
      <c r="I44" s="98" t="str">
        <f t="shared" si="33"/>
        <v/>
      </c>
      <c r="J44" s="99" t="str">
        <f t="shared" si="33"/>
        <v/>
      </c>
      <c r="K44" s="10" t="str">
        <f t="shared" si="34"/>
        <v/>
      </c>
      <c r="L44" s="54"/>
      <c r="M44" s="18" t="str">
        <f>IF('Hedging Dashboard'!AH44="","",'Hedging Dashboard'!AH44)</f>
        <v/>
      </c>
      <c r="O44" s="85" t="str">
        <f t="shared" si="3"/>
        <v/>
      </c>
      <c r="P44" s="98" t="str">
        <f t="shared" si="35"/>
        <v/>
      </c>
      <c r="Q44" s="99" t="str">
        <f t="shared" si="35"/>
        <v/>
      </c>
      <c r="R44" s="5" t="str">
        <f t="shared" si="36"/>
        <v/>
      </c>
      <c r="S44" s="5" t="str">
        <f t="shared" si="13"/>
        <v/>
      </c>
      <c r="T44" s="131" t="str">
        <f t="shared" si="37"/>
        <v/>
      </c>
      <c r="U44" s="5" t="str">
        <f>IF(M44="","",IF(B44="NB",U43,IF(T44="",SUM($T$5:$T44)+S44,SUM($T$5:$T44))))</f>
        <v/>
      </c>
      <c r="V44" s="109" t="str">
        <f t="shared" si="0"/>
        <v/>
      </c>
      <c r="W44" s="82" t="e">
        <f t="shared" si="14"/>
        <v>#VALUE!</v>
      </c>
      <c r="X44" s="84" t="str">
        <f t="shared" si="15"/>
        <v/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16"/>
        <v/>
      </c>
      <c r="AF44" s="1" t="str">
        <f t="shared" si="17"/>
        <v/>
      </c>
      <c r="AG44" s="1" t="str">
        <f t="shared" si="38"/>
        <v/>
      </c>
      <c r="AH44" s="1" t="str">
        <f t="shared" si="39"/>
        <v/>
      </c>
      <c r="AI44" s="1" t="str">
        <f t="shared" si="18"/>
        <v/>
      </c>
      <c r="AJ44" s="1" t="str">
        <f t="shared" si="19"/>
        <v/>
      </c>
      <c r="AK44" s="1">
        <f t="shared" si="40"/>
        <v>0</v>
      </c>
      <c r="AL44" s="1">
        <f t="shared" si="40"/>
        <v>0</v>
      </c>
      <c r="AM44" s="1" t="str">
        <f t="shared" si="5"/>
        <v/>
      </c>
      <c r="AN44" s="1">
        <f t="shared" si="20"/>
        <v>0</v>
      </c>
      <c r="AO44" s="1" t="str">
        <f t="shared" si="52"/>
        <v/>
      </c>
      <c r="AP44" s="1" t="str">
        <f t="shared" si="21"/>
        <v>N</v>
      </c>
      <c r="AQ44" s="1" t="str">
        <f t="shared" si="22"/>
        <v>N</v>
      </c>
      <c r="AR44" s="1" t="str">
        <f t="shared" si="23"/>
        <v>N</v>
      </c>
      <c r="AS44" s="1" t="str">
        <f t="shared" si="24"/>
        <v/>
      </c>
      <c r="AT44" s="15" t="str">
        <f t="shared" si="41"/>
        <v/>
      </c>
      <c r="AU44" s="1" t="str">
        <f t="shared" si="25"/>
        <v/>
      </c>
      <c r="AV44" s="1" t="str">
        <f t="shared" si="26"/>
        <v/>
      </c>
      <c r="AW44" s="1" t="str">
        <f t="shared" si="27"/>
        <v/>
      </c>
      <c r="AX44" s="1" t="str">
        <f t="shared" si="42"/>
        <v/>
      </c>
      <c r="AY44" s="1" t="str">
        <f t="shared" si="43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3"/>
        <v>00000</v>
      </c>
      <c r="BC44" s="1" t="str">
        <f t="shared" si="53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29"/>
        <v/>
      </c>
      <c r="BH44" s="1">
        <f t="shared" si="46"/>
        <v>0</v>
      </c>
      <c r="BI44" s="1" t="str">
        <f t="shared" si="30"/>
        <v/>
      </c>
      <c r="BJ44" s="1">
        <f t="shared" si="47"/>
        <v>0</v>
      </c>
      <c r="BK44" s="1" t="str">
        <f t="shared" si="31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11"/>
        <v/>
      </c>
      <c r="C45" s="100" t="str">
        <f t="shared" si="1"/>
        <v/>
      </c>
      <c r="D45" s="13" t="str">
        <f t="shared" si="32"/>
        <v/>
      </c>
      <c r="E45" s="45" t="str">
        <f t="shared" si="32"/>
        <v/>
      </c>
      <c r="F45" s="14" t="str">
        <f t="shared" si="12"/>
        <v/>
      </c>
      <c r="H45" s="103" t="str">
        <f t="shared" si="2"/>
        <v/>
      </c>
      <c r="I45" s="13" t="str">
        <f t="shared" si="33"/>
        <v/>
      </c>
      <c r="J45" s="45" t="str">
        <f t="shared" si="33"/>
        <v/>
      </c>
      <c r="K45" s="14" t="str">
        <f t="shared" si="34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35"/>
        <v/>
      </c>
      <c r="Q45" s="45" t="str">
        <f t="shared" si="35"/>
        <v/>
      </c>
      <c r="R45" s="95" t="str">
        <f t="shared" si="36"/>
        <v/>
      </c>
      <c r="S45" s="95" t="str">
        <f t="shared" si="13"/>
        <v/>
      </c>
      <c r="T45" s="106" t="str">
        <f t="shared" si="37"/>
        <v/>
      </c>
      <c r="U45" s="95" t="str">
        <f>IF(M45="","",IF(B45="NB",U44,IF(T45="",SUM($T$5:$T45)+S45,SUM($T$5:$T45))))</f>
        <v/>
      </c>
      <c r="V45" s="107" t="str">
        <f t="shared" si="0"/>
        <v/>
      </c>
      <c r="W45" s="82" t="e">
        <f t="shared" si="14"/>
        <v>#VALUE!</v>
      </c>
      <c r="X45" s="84" t="str">
        <f t="shared" si="15"/>
        <v/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16"/>
        <v/>
      </c>
      <c r="AF45" s="1" t="str">
        <f t="shared" si="17"/>
        <v/>
      </c>
      <c r="AG45" s="1" t="str">
        <f t="shared" si="38"/>
        <v/>
      </c>
      <c r="AH45" s="1" t="str">
        <f t="shared" si="39"/>
        <v/>
      </c>
      <c r="AI45" s="1" t="str">
        <f t="shared" si="18"/>
        <v/>
      </c>
      <c r="AJ45" s="1" t="str">
        <f t="shared" si="19"/>
        <v/>
      </c>
      <c r="AK45" s="1">
        <f t="shared" si="40"/>
        <v>0</v>
      </c>
      <c r="AL45" s="1">
        <f t="shared" si="40"/>
        <v>0</v>
      </c>
      <c r="AM45" s="1" t="str">
        <f t="shared" si="5"/>
        <v/>
      </c>
      <c r="AN45" s="1">
        <f t="shared" si="20"/>
        <v>0</v>
      </c>
      <c r="AO45" s="1" t="str">
        <f t="shared" si="52"/>
        <v/>
      </c>
      <c r="AP45" s="1" t="str">
        <f t="shared" si="21"/>
        <v>N</v>
      </c>
      <c r="AQ45" s="1" t="str">
        <f t="shared" si="22"/>
        <v>N</v>
      </c>
      <c r="AR45" s="1" t="str">
        <f t="shared" si="23"/>
        <v>N</v>
      </c>
      <c r="AS45" s="1" t="str">
        <f t="shared" si="24"/>
        <v/>
      </c>
      <c r="AT45" s="15" t="str">
        <f t="shared" si="41"/>
        <v/>
      </c>
      <c r="AU45" s="1" t="str">
        <f t="shared" si="25"/>
        <v/>
      </c>
      <c r="AV45" s="1" t="str">
        <f t="shared" si="26"/>
        <v/>
      </c>
      <c r="AW45" s="1" t="str">
        <f t="shared" si="27"/>
        <v/>
      </c>
      <c r="AX45" s="1" t="str">
        <f t="shared" si="42"/>
        <v/>
      </c>
      <c r="AY45" s="1" t="str">
        <f t="shared" si="43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3"/>
        <v>00000</v>
      </c>
      <c r="BC45" s="1" t="str">
        <f t="shared" si="53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29"/>
        <v/>
      </c>
      <c r="BH45" s="1">
        <f t="shared" si="46"/>
        <v>0</v>
      </c>
      <c r="BI45" s="1" t="str">
        <f t="shared" si="30"/>
        <v/>
      </c>
      <c r="BJ45" s="1">
        <f t="shared" si="47"/>
        <v>0</v>
      </c>
      <c r="BK45" s="1" t="str">
        <f t="shared" si="31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11"/>
        <v/>
      </c>
      <c r="C46" s="101" t="str">
        <f t="shared" si="1"/>
        <v/>
      </c>
      <c r="D46" s="96" t="str">
        <f t="shared" si="32"/>
        <v/>
      </c>
      <c r="E46" s="97" t="str">
        <f t="shared" si="32"/>
        <v/>
      </c>
      <c r="F46" s="8" t="str">
        <f t="shared" si="12"/>
        <v/>
      </c>
      <c r="H46" s="104" t="str">
        <f t="shared" si="2"/>
        <v/>
      </c>
      <c r="I46" s="96" t="str">
        <f t="shared" si="33"/>
        <v/>
      </c>
      <c r="J46" s="97" t="str">
        <f t="shared" si="33"/>
        <v/>
      </c>
      <c r="K46" s="8" t="str">
        <f t="shared" si="34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6" t="str">
        <f t="shared" si="35"/>
        <v/>
      </c>
      <c r="Q46" s="97" t="str">
        <f t="shared" si="35"/>
        <v/>
      </c>
      <c r="R46" s="4" t="str">
        <f t="shared" si="36"/>
        <v/>
      </c>
      <c r="S46" s="4" t="str">
        <f t="shared" si="13"/>
        <v/>
      </c>
      <c r="T46" s="130" t="str">
        <f t="shared" si="37"/>
        <v/>
      </c>
      <c r="U46" s="4" t="str">
        <f>IF(M46="","",IF(B46="NB",U45,IF(T46="",SUM($T$5:$T46)+S46,SUM($T$5:$T46))))</f>
        <v/>
      </c>
      <c r="V46" s="108" t="str">
        <f t="shared" si="0"/>
        <v/>
      </c>
      <c r="W46" s="82" t="e">
        <f t="shared" si="14"/>
        <v>#VALUE!</v>
      </c>
      <c r="X46" s="84" t="str">
        <f t="shared" si="15"/>
        <v/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16"/>
        <v/>
      </c>
      <c r="AF46" s="1" t="str">
        <f t="shared" si="17"/>
        <v/>
      </c>
      <c r="AG46" s="1" t="str">
        <f t="shared" si="38"/>
        <v/>
      </c>
      <c r="AH46" s="1" t="str">
        <f t="shared" si="39"/>
        <v/>
      </c>
      <c r="AI46" s="1" t="str">
        <f t="shared" si="18"/>
        <v/>
      </c>
      <c r="AJ46" s="1" t="str">
        <f t="shared" si="19"/>
        <v/>
      </c>
      <c r="AK46" s="1">
        <f t="shared" si="40"/>
        <v>0</v>
      </c>
      <c r="AL46" s="1">
        <f t="shared" si="40"/>
        <v>0</v>
      </c>
      <c r="AM46" s="1" t="str">
        <f t="shared" si="5"/>
        <v/>
      </c>
      <c r="AN46" s="1">
        <f t="shared" si="20"/>
        <v>0</v>
      </c>
      <c r="AO46" s="1" t="str">
        <f t="shared" si="52"/>
        <v/>
      </c>
      <c r="AP46" s="1" t="str">
        <f t="shared" si="21"/>
        <v>N</v>
      </c>
      <c r="AQ46" s="1" t="str">
        <f t="shared" si="22"/>
        <v>N</v>
      </c>
      <c r="AR46" s="1" t="str">
        <f t="shared" si="23"/>
        <v>N</v>
      </c>
      <c r="AS46" s="1" t="str">
        <f t="shared" si="24"/>
        <v/>
      </c>
      <c r="AT46" s="15" t="str">
        <f t="shared" si="41"/>
        <v/>
      </c>
      <c r="AU46" s="1" t="str">
        <f t="shared" si="25"/>
        <v/>
      </c>
      <c r="AV46" s="1" t="str">
        <f t="shared" si="26"/>
        <v/>
      </c>
      <c r="AW46" s="1" t="str">
        <f t="shared" si="27"/>
        <v/>
      </c>
      <c r="AX46" s="1" t="str">
        <f t="shared" si="42"/>
        <v/>
      </c>
      <c r="AY46" s="1" t="str">
        <f t="shared" si="43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54">IF(AZ41="",0,AZ41)&amp;IF(AZ42="",0,AZ42)&amp;IF(AZ43="",0,AZ43)&amp;IF(AZ44="",0,AZ44)&amp;IF(AZ45="",0,AZ45)</f>
        <v>00000</v>
      </c>
      <c r="BC46" s="1" t="str">
        <f t="shared" si="54"/>
        <v>00000</v>
      </c>
      <c r="BD46" s="1" t="str">
        <f t="shared" ref="BD46:BE61" si="55">IF(AZ40="",0,AZ40)&amp;IF(AZ41="",0,AZ41)&amp;IF(AZ42="",0,AZ42)&amp;IF(AZ43="",0,AZ43)&amp;IF(AZ44="",0,AZ44)&amp;IF(AZ45="",0,AZ45)</f>
        <v>000000</v>
      </c>
      <c r="BE46" s="1" t="str">
        <f t="shared" si="55"/>
        <v>000000</v>
      </c>
      <c r="BF46" s="1" t="str">
        <f t="shared" si="45"/>
        <v>B</v>
      </c>
      <c r="BG46" s="1" t="str">
        <f t="shared" si="29"/>
        <v/>
      </c>
      <c r="BH46" s="1">
        <f t="shared" si="46"/>
        <v>0</v>
      </c>
      <c r="BI46" s="1" t="str">
        <f t="shared" si="30"/>
        <v/>
      </c>
      <c r="BJ46" s="1">
        <f t="shared" si="47"/>
        <v>0</v>
      </c>
      <c r="BK46" s="1" t="str">
        <f t="shared" si="31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11"/>
        <v/>
      </c>
      <c r="C47" s="101" t="str">
        <f t="shared" si="1"/>
        <v/>
      </c>
      <c r="D47" s="96" t="str">
        <f t="shared" si="32"/>
        <v/>
      </c>
      <c r="E47" s="97" t="str">
        <f t="shared" si="32"/>
        <v/>
      </c>
      <c r="F47" s="8" t="str">
        <f t="shared" si="12"/>
        <v/>
      </c>
      <c r="H47" s="104" t="str">
        <f t="shared" si="2"/>
        <v/>
      </c>
      <c r="I47" s="96" t="str">
        <f t="shared" si="33"/>
        <v/>
      </c>
      <c r="J47" s="97" t="str">
        <f t="shared" si="33"/>
        <v/>
      </c>
      <c r="K47" s="8" t="str">
        <f t="shared" si="34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6" t="str">
        <f t="shared" si="35"/>
        <v/>
      </c>
      <c r="Q47" s="97" t="str">
        <f t="shared" si="35"/>
        <v/>
      </c>
      <c r="R47" s="4" t="str">
        <f t="shared" si="36"/>
        <v/>
      </c>
      <c r="S47" s="4" t="str">
        <f t="shared" si="13"/>
        <v/>
      </c>
      <c r="T47" s="130" t="str">
        <f t="shared" si="37"/>
        <v/>
      </c>
      <c r="U47" s="4" t="str">
        <f>IF(M47="","",IF(B47="NB",U46,IF(T47="",SUM($T$5:$T47)+S47,SUM($T$5:$T47))))</f>
        <v/>
      </c>
      <c r="V47" s="108" t="str">
        <f t="shared" si="0"/>
        <v/>
      </c>
      <c r="W47" s="82" t="e">
        <f t="shared" si="14"/>
        <v>#VALUE!</v>
      </c>
      <c r="X47" s="84" t="str">
        <f t="shared" si="15"/>
        <v/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16"/>
        <v/>
      </c>
      <c r="AF47" s="1" t="str">
        <f t="shared" si="17"/>
        <v/>
      </c>
      <c r="AG47" s="1" t="str">
        <f t="shared" si="38"/>
        <v/>
      </c>
      <c r="AH47" s="1" t="str">
        <f t="shared" si="39"/>
        <v/>
      </c>
      <c r="AI47" s="1" t="str">
        <f t="shared" si="18"/>
        <v/>
      </c>
      <c r="AJ47" s="1" t="str">
        <f t="shared" si="19"/>
        <v/>
      </c>
      <c r="AK47" s="1">
        <f t="shared" si="40"/>
        <v>0</v>
      </c>
      <c r="AL47" s="1">
        <f t="shared" si="40"/>
        <v>0</v>
      </c>
      <c r="AM47" s="1" t="str">
        <f t="shared" si="5"/>
        <v/>
      </c>
      <c r="AN47" s="1">
        <f t="shared" si="20"/>
        <v>0</v>
      </c>
      <c r="AO47" s="1" t="str">
        <f t="shared" si="52"/>
        <v/>
      </c>
      <c r="AP47" s="1" t="str">
        <f t="shared" si="21"/>
        <v>N</v>
      </c>
      <c r="AQ47" s="1" t="str">
        <f t="shared" si="22"/>
        <v>N</v>
      </c>
      <c r="AR47" s="1" t="str">
        <f t="shared" si="23"/>
        <v>N</v>
      </c>
      <c r="AS47" s="1" t="str">
        <f t="shared" si="24"/>
        <v/>
      </c>
      <c r="AT47" s="15" t="str">
        <f t="shared" si="41"/>
        <v/>
      </c>
      <c r="AU47" s="1" t="str">
        <f t="shared" si="25"/>
        <v/>
      </c>
      <c r="AV47" s="1" t="str">
        <f t="shared" si="26"/>
        <v/>
      </c>
      <c r="AW47" s="1" t="str">
        <f t="shared" si="27"/>
        <v/>
      </c>
      <c r="AX47" s="1" t="str">
        <f t="shared" si="42"/>
        <v/>
      </c>
      <c r="AY47" s="1" t="str">
        <f t="shared" si="43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54"/>
        <v>00000</v>
      </c>
      <c r="BC47" s="1" t="str">
        <f t="shared" si="54"/>
        <v>00000</v>
      </c>
      <c r="BD47" s="1" t="str">
        <f t="shared" si="55"/>
        <v>000000</v>
      </c>
      <c r="BE47" s="1" t="str">
        <f t="shared" si="55"/>
        <v>000000</v>
      </c>
      <c r="BF47" s="1" t="str">
        <f t="shared" si="45"/>
        <v>B</v>
      </c>
      <c r="BG47" s="1" t="str">
        <f t="shared" si="29"/>
        <v/>
      </c>
      <c r="BH47" s="1">
        <f t="shared" si="46"/>
        <v>0</v>
      </c>
      <c r="BI47" s="1" t="str">
        <f t="shared" si="30"/>
        <v/>
      </c>
      <c r="BJ47" s="1">
        <f t="shared" si="47"/>
        <v>0</v>
      </c>
      <c r="BK47" s="1" t="str">
        <f t="shared" si="31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/>
      </c>
      <c r="C48" s="101" t="str">
        <f t="shared" si="1"/>
        <v/>
      </c>
      <c r="D48" s="96" t="str">
        <f t="shared" si="32"/>
        <v/>
      </c>
      <c r="E48" s="97" t="str">
        <f t="shared" si="32"/>
        <v/>
      </c>
      <c r="F48" s="8" t="str">
        <f t="shared" si="12"/>
        <v/>
      </c>
      <c r="H48" s="104" t="str">
        <f t="shared" si="2"/>
        <v/>
      </c>
      <c r="I48" s="96" t="str">
        <f t="shared" si="33"/>
        <v/>
      </c>
      <c r="J48" s="97" t="str">
        <f t="shared" si="33"/>
        <v/>
      </c>
      <c r="K48" s="8" t="str">
        <f t="shared" si="34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6" t="str">
        <f t="shared" si="35"/>
        <v/>
      </c>
      <c r="Q48" s="97" t="str">
        <f t="shared" si="35"/>
        <v/>
      </c>
      <c r="R48" s="4" t="str">
        <f t="shared" si="36"/>
        <v/>
      </c>
      <c r="S48" s="4" t="str">
        <f t="shared" si="13"/>
        <v/>
      </c>
      <c r="T48" s="130" t="str">
        <f t="shared" si="37"/>
        <v/>
      </c>
      <c r="U48" s="4" t="str">
        <f>IF(M48="","",IF(B48="NB",U47,IF(T48="",SUM($T$5:$T48)+S48,SUM($T$5:$T48))))</f>
        <v/>
      </c>
      <c r="V48" s="108" t="str">
        <f t="shared" si="0"/>
        <v/>
      </c>
      <c r="W48" s="82" t="e">
        <f t="shared" si="14"/>
        <v>#VALUE!</v>
      </c>
      <c r="X48" s="84" t="str">
        <f t="shared" si="15"/>
        <v/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16"/>
        <v/>
      </c>
      <c r="AF48" s="1" t="str">
        <f t="shared" si="17"/>
        <v/>
      </c>
      <c r="AG48" s="1" t="str">
        <f t="shared" si="38"/>
        <v/>
      </c>
      <c r="AH48" s="1" t="str">
        <f t="shared" si="39"/>
        <v/>
      </c>
      <c r="AI48" s="1" t="str">
        <f t="shared" si="18"/>
        <v/>
      </c>
      <c r="AJ48" s="1" t="str">
        <f t="shared" si="19"/>
        <v/>
      </c>
      <c r="AK48" s="1">
        <f t="shared" si="40"/>
        <v>0</v>
      </c>
      <c r="AL48" s="1">
        <f t="shared" si="40"/>
        <v>0</v>
      </c>
      <c r="AM48" s="1" t="str">
        <f t="shared" si="5"/>
        <v/>
      </c>
      <c r="AN48" s="1">
        <f t="shared" si="20"/>
        <v>0</v>
      </c>
      <c r="AO48" s="1" t="str">
        <f t="shared" si="52"/>
        <v/>
      </c>
      <c r="AP48" s="1" t="str">
        <f t="shared" si="21"/>
        <v>N</v>
      </c>
      <c r="AQ48" s="1" t="str">
        <f t="shared" si="22"/>
        <v>N</v>
      </c>
      <c r="AR48" s="1" t="str">
        <f t="shared" si="23"/>
        <v>N</v>
      </c>
      <c r="AS48" s="1" t="str">
        <f t="shared" si="24"/>
        <v/>
      </c>
      <c r="AT48" s="15" t="str">
        <f t="shared" si="41"/>
        <v/>
      </c>
      <c r="AU48" s="1" t="str">
        <f t="shared" si="25"/>
        <v/>
      </c>
      <c r="AV48" s="1" t="str">
        <f t="shared" si="26"/>
        <v/>
      </c>
      <c r="AW48" s="1" t="str">
        <f t="shared" si="27"/>
        <v/>
      </c>
      <c r="AX48" s="1" t="str">
        <f t="shared" si="42"/>
        <v/>
      </c>
      <c r="AY48" s="1" t="str">
        <f t="shared" si="43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54"/>
        <v>00000</v>
      </c>
      <c r="BC48" s="1" t="str">
        <f t="shared" si="54"/>
        <v>00000</v>
      </c>
      <c r="BD48" s="1" t="str">
        <f t="shared" si="55"/>
        <v>000000</v>
      </c>
      <c r="BE48" s="1" t="str">
        <f t="shared" si="55"/>
        <v>000000</v>
      </c>
      <c r="BF48" s="1" t="str">
        <f t="shared" si="45"/>
        <v>B</v>
      </c>
      <c r="BG48" s="1" t="str">
        <f t="shared" si="29"/>
        <v/>
      </c>
      <c r="BH48" s="1">
        <f t="shared" si="46"/>
        <v>0</v>
      </c>
      <c r="BI48" s="1" t="str">
        <f t="shared" si="30"/>
        <v/>
      </c>
      <c r="BJ48" s="1">
        <f t="shared" si="47"/>
        <v>0</v>
      </c>
      <c r="BK48" s="1" t="str">
        <f t="shared" si="31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5" t="str">
        <f t="shared" si="11"/>
        <v/>
      </c>
      <c r="C49" s="102" t="str">
        <f t="shared" si="1"/>
        <v/>
      </c>
      <c r="D49" s="98" t="str">
        <f t="shared" si="32"/>
        <v/>
      </c>
      <c r="E49" s="99" t="str">
        <f t="shared" si="32"/>
        <v/>
      </c>
      <c r="F49" s="10" t="str">
        <f t="shared" si="12"/>
        <v/>
      </c>
      <c r="H49" s="105" t="str">
        <f t="shared" si="2"/>
        <v/>
      </c>
      <c r="I49" s="98" t="str">
        <f t="shared" si="33"/>
        <v/>
      </c>
      <c r="J49" s="99" t="str">
        <f t="shared" si="33"/>
        <v/>
      </c>
      <c r="K49" s="10" t="str">
        <f t="shared" si="34"/>
        <v/>
      </c>
      <c r="L49" s="54"/>
      <c r="M49" s="18" t="str">
        <f>IF('Hedging Dashboard'!AH49="","",'Hedging Dashboard'!AH49)</f>
        <v/>
      </c>
      <c r="O49" s="85" t="str">
        <f t="shared" si="3"/>
        <v/>
      </c>
      <c r="P49" s="98" t="str">
        <f t="shared" si="35"/>
        <v/>
      </c>
      <c r="Q49" s="99" t="str">
        <f t="shared" si="35"/>
        <v/>
      </c>
      <c r="R49" s="5" t="str">
        <f t="shared" si="36"/>
        <v/>
      </c>
      <c r="S49" s="5" t="str">
        <f t="shared" si="13"/>
        <v/>
      </c>
      <c r="T49" s="131" t="str">
        <f t="shared" si="37"/>
        <v/>
      </c>
      <c r="U49" s="5" t="str">
        <f>IF(M49="","",IF(B49="NB",U48,IF(T49="",SUM($T$5:$T49)+S49,SUM($T$5:$T49))))</f>
        <v/>
      </c>
      <c r="V49" s="109" t="str">
        <f t="shared" si="0"/>
        <v/>
      </c>
      <c r="W49" s="82" t="e">
        <f t="shared" si="14"/>
        <v>#VALUE!</v>
      </c>
      <c r="X49" s="84" t="str">
        <f t="shared" si="15"/>
        <v/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16"/>
        <v/>
      </c>
      <c r="AF49" s="1" t="str">
        <f t="shared" si="17"/>
        <v/>
      </c>
      <c r="AG49" s="1" t="str">
        <f t="shared" si="38"/>
        <v/>
      </c>
      <c r="AH49" s="1" t="str">
        <f t="shared" si="39"/>
        <v/>
      </c>
      <c r="AI49" s="1" t="str">
        <f t="shared" si="18"/>
        <v/>
      </c>
      <c r="AJ49" s="1" t="str">
        <f t="shared" si="19"/>
        <v/>
      </c>
      <c r="AK49" s="1">
        <f t="shared" si="40"/>
        <v>0</v>
      </c>
      <c r="AL49" s="1">
        <f t="shared" si="40"/>
        <v>0</v>
      </c>
      <c r="AM49" s="1" t="str">
        <f t="shared" si="5"/>
        <v/>
      </c>
      <c r="AN49" s="1">
        <f t="shared" si="20"/>
        <v>0</v>
      </c>
      <c r="AO49" s="1" t="str">
        <f t="shared" si="52"/>
        <v/>
      </c>
      <c r="AP49" s="1" t="str">
        <f t="shared" si="21"/>
        <v>N</v>
      </c>
      <c r="AQ49" s="1" t="str">
        <f t="shared" si="22"/>
        <v>N</v>
      </c>
      <c r="AR49" s="1" t="str">
        <f t="shared" si="23"/>
        <v>N</v>
      </c>
      <c r="AS49" s="1" t="str">
        <f t="shared" si="24"/>
        <v/>
      </c>
      <c r="AT49" s="15" t="str">
        <f t="shared" si="41"/>
        <v/>
      </c>
      <c r="AU49" s="1" t="str">
        <f t="shared" si="25"/>
        <v/>
      </c>
      <c r="AV49" s="1" t="str">
        <f t="shared" si="26"/>
        <v/>
      </c>
      <c r="AW49" s="1" t="str">
        <f t="shared" si="27"/>
        <v/>
      </c>
      <c r="AX49" s="1" t="str">
        <f t="shared" si="42"/>
        <v/>
      </c>
      <c r="AY49" s="1" t="str">
        <f t="shared" si="43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54"/>
        <v>00000</v>
      </c>
      <c r="BC49" s="1" t="str">
        <f t="shared" si="54"/>
        <v>00000</v>
      </c>
      <c r="BD49" s="1" t="str">
        <f t="shared" si="55"/>
        <v>000000</v>
      </c>
      <c r="BE49" s="1" t="str">
        <f t="shared" si="55"/>
        <v>000000</v>
      </c>
      <c r="BF49" s="1" t="str">
        <f t="shared" si="45"/>
        <v>B</v>
      </c>
      <c r="BG49" s="1" t="str">
        <f t="shared" si="29"/>
        <v/>
      </c>
      <c r="BH49" s="1">
        <f t="shared" si="46"/>
        <v>0</v>
      </c>
      <c r="BI49" s="1" t="str">
        <f t="shared" si="30"/>
        <v/>
      </c>
      <c r="BJ49" s="1">
        <f t="shared" si="47"/>
        <v>0</v>
      </c>
      <c r="BK49" s="1" t="str">
        <f t="shared" si="31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11"/>
        <v/>
      </c>
      <c r="C50" s="100" t="str">
        <f t="shared" si="1"/>
        <v/>
      </c>
      <c r="D50" s="13" t="str">
        <f t="shared" si="32"/>
        <v/>
      </c>
      <c r="E50" s="45" t="str">
        <f t="shared" si="32"/>
        <v/>
      </c>
      <c r="F50" s="14" t="str">
        <f t="shared" si="12"/>
        <v/>
      </c>
      <c r="H50" s="103" t="str">
        <f t="shared" si="2"/>
        <v/>
      </c>
      <c r="I50" s="13" t="str">
        <f t="shared" si="33"/>
        <v/>
      </c>
      <c r="J50" s="45" t="str">
        <f t="shared" si="33"/>
        <v/>
      </c>
      <c r="K50" s="14" t="str">
        <f t="shared" si="34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35"/>
        <v/>
      </c>
      <c r="Q50" s="45" t="str">
        <f t="shared" si="35"/>
        <v/>
      </c>
      <c r="R50" s="95" t="str">
        <f t="shared" si="36"/>
        <v/>
      </c>
      <c r="S50" s="95" t="str">
        <f t="shared" si="13"/>
        <v/>
      </c>
      <c r="T50" s="106" t="str">
        <f t="shared" si="37"/>
        <v/>
      </c>
      <c r="U50" s="95" t="str">
        <f>IF(M50="","",IF(B50="NB",U49,IF(T50="",SUM($T$5:$T50)+S50,SUM($T$5:$T50))))</f>
        <v/>
      </c>
      <c r="V50" s="107" t="str">
        <f t="shared" si="0"/>
        <v/>
      </c>
      <c r="W50" s="82" t="e">
        <f t="shared" si="14"/>
        <v>#VALUE!</v>
      </c>
      <c r="X50" s="84" t="str">
        <f t="shared" si="15"/>
        <v/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16"/>
        <v/>
      </c>
      <c r="AF50" s="1" t="str">
        <f t="shared" si="17"/>
        <v/>
      </c>
      <c r="AG50" s="1" t="str">
        <f t="shared" si="38"/>
        <v/>
      </c>
      <c r="AH50" s="1" t="str">
        <f t="shared" si="39"/>
        <v/>
      </c>
      <c r="AI50" s="1" t="str">
        <f t="shared" si="18"/>
        <v/>
      </c>
      <c r="AJ50" s="1" t="str">
        <f t="shared" si="19"/>
        <v/>
      </c>
      <c r="AK50" s="1">
        <f t="shared" si="40"/>
        <v>0</v>
      </c>
      <c r="AL50" s="1">
        <f t="shared" si="40"/>
        <v>0</v>
      </c>
      <c r="AM50" s="1" t="str">
        <f t="shared" si="5"/>
        <v/>
      </c>
      <c r="AN50" s="1">
        <f t="shared" si="20"/>
        <v>0</v>
      </c>
      <c r="AO50" s="1" t="str">
        <f t="shared" si="52"/>
        <v/>
      </c>
      <c r="AP50" s="1" t="str">
        <f t="shared" si="21"/>
        <v>N</v>
      </c>
      <c r="AQ50" s="1" t="str">
        <f t="shared" si="22"/>
        <v>N</v>
      </c>
      <c r="AR50" s="1" t="str">
        <f t="shared" si="23"/>
        <v>N</v>
      </c>
      <c r="AS50" s="1" t="str">
        <f t="shared" si="24"/>
        <v/>
      </c>
      <c r="AT50" s="15" t="str">
        <f t="shared" si="41"/>
        <v/>
      </c>
      <c r="AU50" s="1" t="str">
        <f t="shared" si="25"/>
        <v/>
      </c>
      <c r="AV50" s="1" t="str">
        <f t="shared" si="26"/>
        <v/>
      </c>
      <c r="AW50" s="1" t="str">
        <f t="shared" si="27"/>
        <v/>
      </c>
      <c r="AX50" s="1" t="str">
        <f t="shared" si="42"/>
        <v/>
      </c>
      <c r="AY50" s="1" t="str">
        <f t="shared" si="43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54"/>
        <v>00000</v>
      </c>
      <c r="BC50" s="1" t="str">
        <f t="shared" si="54"/>
        <v>00000</v>
      </c>
      <c r="BD50" s="1" t="str">
        <f t="shared" si="55"/>
        <v>000000</v>
      </c>
      <c r="BE50" s="1" t="str">
        <f t="shared" si="55"/>
        <v>000000</v>
      </c>
      <c r="BF50" s="1" t="str">
        <f t="shared" si="45"/>
        <v>B</v>
      </c>
      <c r="BG50" s="1" t="str">
        <f t="shared" si="29"/>
        <v/>
      </c>
      <c r="BH50" s="1">
        <f t="shared" si="46"/>
        <v>0</v>
      </c>
      <c r="BI50" s="1" t="str">
        <f t="shared" si="30"/>
        <v/>
      </c>
      <c r="BJ50" s="1">
        <f t="shared" si="47"/>
        <v>0</v>
      </c>
      <c r="BK50" s="1" t="str">
        <f t="shared" si="31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/>
      </c>
      <c r="C51" s="101" t="str">
        <f t="shared" si="1"/>
        <v/>
      </c>
      <c r="D51" s="96" t="str">
        <f t="shared" si="32"/>
        <v/>
      </c>
      <c r="E51" s="97" t="str">
        <f t="shared" si="32"/>
        <v/>
      </c>
      <c r="F51" s="8" t="str">
        <f t="shared" si="12"/>
        <v/>
      </c>
      <c r="H51" s="104" t="str">
        <f t="shared" si="2"/>
        <v/>
      </c>
      <c r="I51" s="96" t="str">
        <f t="shared" si="33"/>
        <v/>
      </c>
      <c r="J51" s="97" t="str">
        <f t="shared" si="33"/>
        <v/>
      </c>
      <c r="K51" s="8" t="str">
        <f t="shared" si="34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6" t="str">
        <f t="shared" si="35"/>
        <v/>
      </c>
      <c r="Q51" s="97" t="str">
        <f t="shared" si="35"/>
        <v/>
      </c>
      <c r="R51" s="4" t="str">
        <f t="shared" si="36"/>
        <v/>
      </c>
      <c r="S51" s="4" t="str">
        <f t="shared" si="13"/>
        <v/>
      </c>
      <c r="T51" s="130" t="str">
        <f t="shared" si="37"/>
        <v/>
      </c>
      <c r="U51" s="4" t="str">
        <f>IF(M51="","",IF(B51="NB",U50,IF(T51="",SUM($T$5:$T51)+S51,SUM($T$5:$T51))))</f>
        <v/>
      </c>
      <c r="V51" s="108" t="str">
        <f t="shared" si="0"/>
        <v/>
      </c>
      <c r="W51" s="82" t="e">
        <f t="shared" si="14"/>
        <v>#VALUE!</v>
      </c>
      <c r="X51" s="84" t="str">
        <f t="shared" si="15"/>
        <v/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16"/>
        <v/>
      </c>
      <c r="AF51" s="1" t="str">
        <f t="shared" si="17"/>
        <v/>
      </c>
      <c r="AG51" s="1" t="str">
        <f t="shared" si="38"/>
        <v/>
      </c>
      <c r="AH51" s="1" t="str">
        <f t="shared" si="39"/>
        <v/>
      </c>
      <c r="AI51" s="1" t="str">
        <f t="shared" si="18"/>
        <v/>
      </c>
      <c r="AJ51" s="1" t="str">
        <f t="shared" si="19"/>
        <v/>
      </c>
      <c r="AK51" s="1">
        <f t="shared" si="40"/>
        <v>0</v>
      </c>
      <c r="AL51" s="1">
        <f t="shared" si="40"/>
        <v>0</v>
      </c>
      <c r="AM51" s="1" t="str">
        <f t="shared" si="5"/>
        <v/>
      </c>
      <c r="AN51" s="1">
        <f t="shared" si="20"/>
        <v>0</v>
      </c>
      <c r="AO51" s="1" t="str">
        <f t="shared" si="52"/>
        <v/>
      </c>
      <c r="AP51" s="1" t="str">
        <f t="shared" si="21"/>
        <v>N</v>
      </c>
      <c r="AQ51" s="1" t="str">
        <f t="shared" si="22"/>
        <v>N</v>
      </c>
      <c r="AR51" s="1" t="str">
        <f t="shared" si="23"/>
        <v>N</v>
      </c>
      <c r="AS51" s="1" t="str">
        <f t="shared" si="24"/>
        <v/>
      </c>
      <c r="AT51" s="15" t="str">
        <f t="shared" si="41"/>
        <v/>
      </c>
      <c r="AU51" s="1" t="str">
        <f t="shared" si="25"/>
        <v/>
      </c>
      <c r="AV51" s="1" t="str">
        <f t="shared" si="26"/>
        <v/>
      </c>
      <c r="AW51" s="1" t="str">
        <f t="shared" si="27"/>
        <v/>
      </c>
      <c r="AX51" s="1" t="str">
        <f t="shared" si="42"/>
        <v/>
      </c>
      <c r="AY51" s="1" t="str">
        <f t="shared" si="43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54"/>
        <v>00000</v>
      </c>
      <c r="BC51" s="1" t="str">
        <f t="shared" si="54"/>
        <v>00000</v>
      </c>
      <c r="BD51" s="1" t="str">
        <f t="shared" si="55"/>
        <v>000000</v>
      </c>
      <c r="BE51" s="1" t="str">
        <f t="shared" si="55"/>
        <v>000000</v>
      </c>
      <c r="BF51" s="1" t="str">
        <f t="shared" si="45"/>
        <v>B</v>
      </c>
      <c r="BG51" s="1" t="str">
        <f t="shared" si="29"/>
        <v/>
      </c>
      <c r="BH51" s="1">
        <f t="shared" si="46"/>
        <v>0</v>
      </c>
      <c r="BI51" s="1" t="str">
        <f t="shared" si="30"/>
        <v/>
      </c>
      <c r="BJ51" s="1">
        <f t="shared" si="47"/>
        <v>0</v>
      </c>
      <c r="BK51" s="1" t="str">
        <f t="shared" si="31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11"/>
        <v/>
      </c>
      <c r="C52" s="101" t="str">
        <f t="shared" si="1"/>
        <v/>
      </c>
      <c r="D52" s="96" t="str">
        <f t="shared" si="32"/>
        <v/>
      </c>
      <c r="E52" s="97" t="str">
        <f t="shared" si="32"/>
        <v/>
      </c>
      <c r="F52" s="8" t="str">
        <f t="shared" si="12"/>
        <v/>
      </c>
      <c r="H52" s="104" t="str">
        <f t="shared" si="2"/>
        <v/>
      </c>
      <c r="I52" s="96" t="str">
        <f t="shared" si="33"/>
        <v/>
      </c>
      <c r="J52" s="97" t="str">
        <f t="shared" si="33"/>
        <v/>
      </c>
      <c r="K52" s="8" t="str">
        <f t="shared" si="34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6" t="str">
        <f t="shared" si="35"/>
        <v/>
      </c>
      <c r="Q52" s="97" t="str">
        <f t="shared" si="35"/>
        <v/>
      </c>
      <c r="R52" s="4" t="str">
        <f t="shared" si="36"/>
        <v/>
      </c>
      <c r="S52" s="4" t="str">
        <f t="shared" si="13"/>
        <v/>
      </c>
      <c r="T52" s="130" t="str">
        <f t="shared" si="37"/>
        <v/>
      </c>
      <c r="U52" s="4" t="str">
        <f>IF(M52="","",IF(B52="NB",U51,IF(T52="",SUM($T$5:$T52)+S52,SUM($T$5:$T52))))</f>
        <v/>
      </c>
      <c r="V52" s="108" t="str">
        <f t="shared" si="0"/>
        <v/>
      </c>
      <c r="W52" s="82" t="e">
        <f t="shared" si="14"/>
        <v>#VALUE!</v>
      </c>
      <c r="X52" s="84" t="str">
        <f t="shared" si="15"/>
        <v/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16"/>
        <v/>
      </c>
      <c r="AF52" s="1" t="str">
        <f t="shared" si="17"/>
        <v/>
      </c>
      <c r="AG52" s="1" t="str">
        <f t="shared" si="38"/>
        <v/>
      </c>
      <c r="AH52" s="1" t="str">
        <f t="shared" si="39"/>
        <v/>
      </c>
      <c r="AI52" s="1" t="str">
        <f t="shared" si="18"/>
        <v/>
      </c>
      <c r="AJ52" s="1" t="str">
        <f t="shared" si="19"/>
        <v/>
      </c>
      <c r="AK52" s="1">
        <f t="shared" si="40"/>
        <v>0</v>
      </c>
      <c r="AL52" s="1">
        <f t="shared" si="40"/>
        <v>0</v>
      </c>
      <c r="AM52" s="1" t="str">
        <f t="shared" si="5"/>
        <v/>
      </c>
      <c r="AN52" s="1">
        <f t="shared" si="20"/>
        <v>0</v>
      </c>
      <c r="AO52" s="1" t="str">
        <f t="shared" si="52"/>
        <v/>
      </c>
      <c r="AP52" s="1" t="str">
        <f t="shared" si="21"/>
        <v>N</v>
      </c>
      <c r="AQ52" s="1" t="str">
        <f t="shared" si="22"/>
        <v>N</v>
      </c>
      <c r="AR52" s="1" t="str">
        <f t="shared" si="23"/>
        <v>N</v>
      </c>
      <c r="AS52" s="1" t="str">
        <f t="shared" si="24"/>
        <v/>
      </c>
      <c r="AT52" s="15" t="str">
        <f t="shared" si="41"/>
        <v/>
      </c>
      <c r="AU52" s="1" t="str">
        <f t="shared" si="25"/>
        <v/>
      </c>
      <c r="AV52" s="1" t="str">
        <f t="shared" si="26"/>
        <v/>
      </c>
      <c r="AW52" s="1" t="str">
        <f t="shared" si="27"/>
        <v/>
      </c>
      <c r="AX52" s="1" t="str">
        <f t="shared" si="42"/>
        <v/>
      </c>
      <c r="AY52" s="1" t="str">
        <f t="shared" si="43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54"/>
        <v>00000</v>
      </c>
      <c r="BC52" s="1" t="str">
        <f t="shared" si="54"/>
        <v>00000</v>
      </c>
      <c r="BD52" s="1" t="str">
        <f t="shared" si="55"/>
        <v>000000</v>
      </c>
      <c r="BE52" s="1" t="str">
        <f t="shared" si="55"/>
        <v>000000</v>
      </c>
      <c r="BF52" s="1" t="str">
        <f t="shared" si="45"/>
        <v>B</v>
      </c>
      <c r="BG52" s="1" t="str">
        <f t="shared" si="29"/>
        <v/>
      </c>
      <c r="BH52" s="1">
        <f t="shared" si="46"/>
        <v>0</v>
      </c>
      <c r="BI52" s="1" t="str">
        <f t="shared" si="30"/>
        <v/>
      </c>
      <c r="BJ52" s="1">
        <f t="shared" si="47"/>
        <v>0</v>
      </c>
      <c r="BK52" s="1" t="str">
        <f t="shared" si="31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/>
      </c>
      <c r="C53" s="101" t="str">
        <f t="shared" si="1"/>
        <v/>
      </c>
      <c r="D53" s="96" t="str">
        <f t="shared" si="32"/>
        <v/>
      </c>
      <c r="E53" s="97" t="str">
        <f t="shared" si="32"/>
        <v/>
      </c>
      <c r="F53" s="8" t="str">
        <f t="shared" si="12"/>
        <v/>
      </c>
      <c r="H53" s="104" t="str">
        <f t="shared" si="2"/>
        <v/>
      </c>
      <c r="I53" s="96" t="str">
        <f t="shared" si="33"/>
        <v/>
      </c>
      <c r="J53" s="97" t="str">
        <f t="shared" si="33"/>
        <v/>
      </c>
      <c r="K53" s="8" t="str">
        <f t="shared" si="34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6" t="str">
        <f t="shared" si="35"/>
        <v/>
      </c>
      <c r="Q53" s="97" t="str">
        <f t="shared" si="35"/>
        <v/>
      </c>
      <c r="R53" s="4" t="str">
        <f t="shared" si="36"/>
        <v/>
      </c>
      <c r="S53" s="4" t="str">
        <f t="shared" si="13"/>
        <v/>
      </c>
      <c r="T53" s="130" t="str">
        <f t="shared" si="37"/>
        <v/>
      </c>
      <c r="U53" s="4" t="str">
        <f>IF(M53="","",IF(B53="NB",U52,IF(T53="",SUM($T$5:$T53)+S53,SUM($T$5:$T53))))</f>
        <v/>
      </c>
      <c r="V53" s="108" t="str">
        <f t="shared" si="0"/>
        <v/>
      </c>
      <c r="W53" s="82" t="e">
        <f t="shared" si="14"/>
        <v>#VALUE!</v>
      </c>
      <c r="X53" s="84" t="str">
        <f t="shared" si="15"/>
        <v/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16"/>
        <v/>
      </c>
      <c r="AF53" s="1" t="str">
        <f t="shared" si="17"/>
        <v/>
      </c>
      <c r="AG53" s="1" t="str">
        <f t="shared" si="38"/>
        <v/>
      </c>
      <c r="AH53" s="1" t="str">
        <f t="shared" si="39"/>
        <v/>
      </c>
      <c r="AI53" s="1" t="str">
        <f t="shared" si="18"/>
        <v/>
      </c>
      <c r="AJ53" s="1" t="str">
        <f t="shared" si="19"/>
        <v/>
      </c>
      <c r="AK53" s="1">
        <f t="shared" si="40"/>
        <v>0</v>
      </c>
      <c r="AL53" s="1">
        <f t="shared" si="40"/>
        <v>0</v>
      </c>
      <c r="AM53" s="1" t="str">
        <f t="shared" si="5"/>
        <v/>
      </c>
      <c r="AN53" s="1">
        <f t="shared" si="20"/>
        <v>0</v>
      </c>
      <c r="AO53" s="1" t="str">
        <f t="shared" si="52"/>
        <v/>
      </c>
      <c r="AP53" s="1" t="str">
        <f t="shared" si="21"/>
        <v>N</v>
      </c>
      <c r="AQ53" s="1" t="str">
        <f t="shared" si="22"/>
        <v>N</v>
      </c>
      <c r="AR53" s="1" t="str">
        <f t="shared" si="23"/>
        <v>N</v>
      </c>
      <c r="AS53" s="1" t="str">
        <f t="shared" si="24"/>
        <v/>
      </c>
      <c r="AT53" s="15" t="str">
        <f t="shared" si="41"/>
        <v/>
      </c>
      <c r="AU53" s="1" t="str">
        <f t="shared" si="25"/>
        <v/>
      </c>
      <c r="AV53" s="1" t="str">
        <f t="shared" si="26"/>
        <v/>
      </c>
      <c r="AW53" s="1" t="str">
        <f t="shared" si="27"/>
        <v/>
      </c>
      <c r="AX53" s="1" t="str">
        <f t="shared" si="42"/>
        <v/>
      </c>
      <c r="AY53" s="1" t="str">
        <f t="shared" si="43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54"/>
        <v>00000</v>
      </c>
      <c r="BC53" s="1" t="str">
        <f t="shared" si="54"/>
        <v>00000</v>
      </c>
      <c r="BD53" s="1" t="str">
        <f t="shared" si="55"/>
        <v>000000</v>
      </c>
      <c r="BE53" s="1" t="str">
        <f t="shared" si="55"/>
        <v>000000</v>
      </c>
      <c r="BF53" s="1" t="str">
        <f t="shared" si="45"/>
        <v>B</v>
      </c>
      <c r="BG53" s="1" t="str">
        <f t="shared" si="29"/>
        <v/>
      </c>
      <c r="BH53" s="1">
        <f t="shared" si="46"/>
        <v>0</v>
      </c>
      <c r="BI53" s="1" t="str">
        <f t="shared" si="30"/>
        <v/>
      </c>
      <c r="BJ53" s="1">
        <f t="shared" si="47"/>
        <v>0</v>
      </c>
      <c r="BK53" s="1" t="str">
        <f t="shared" si="31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5" t="str">
        <f t="shared" si="11"/>
        <v/>
      </c>
      <c r="C54" s="102" t="str">
        <f t="shared" si="1"/>
        <v/>
      </c>
      <c r="D54" s="98" t="str">
        <f t="shared" si="32"/>
        <v/>
      </c>
      <c r="E54" s="99" t="str">
        <f t="shared" si="32"/>
        <v/>
      </c>
      <c r="F54" s="10" t="str">
        <f t="shared" si="12"/>
        <v/>
      </c>
      <c r="H54" s="105" t="str">
        <f t="shared" si="2"/>
        <v/>
      </c>
      <c r="I54" s="98" t="str">
        <f t="shared" si="33"/>
        <v/>
      </c>
      <c r="J54" s="99" t="str">
        <f t="shared" si="33"/>
        <v/>
      </c>
      <c r="K54" s="10" t="str">
        <f t="shared" si="34"/>
        <v/>
      </c>
      <c r="L54" s="54"/>
      <c r="M54" s="18" t="str">
        <f>IF('Hedging Dashboard'!AH54="","",'Hedging Dashboard'!AH54)</f>
        <v/>
      </c>
      <c r="O54" s="85" t="str">
        <f t="shared" si="3"/>
        <v/>
      </c>
      <c r="P54" s="98" t="str">
        <f t="shared" si="35"/>
        <v/>
      </c>
      <c r="Q54" s="99" t="str">
        <f t="shared" si="35"/>
        <v/>
      </c>
      <c r="R54" s="5" t="str">
        <f t="shared" si="36"/>
        <v/>
      </c>
      <c r="S54" s="5" t="str">
        <f t="shared" si="13"/>
        <v/>
      </c>
      <c r="T54" s="131" t="str">
        <f t="shared" si="37"/>
        <v/>
      </c>
      <c r="U54" s="5" t="str">
        <f>IF(M54="","",IF(B54="NB",U53,IF(T54="",SUM($T$5:$T54)+S54,SUM($T$5:$T54))))</f>
        <v/>
      </c>
      <c r="V54" s="109" t="str">
        <f t="shared" si="0"/>
        <v/>
      </c>
      <c r="W54" s="82" t="e">
        <f t="shared" si="14"/>
        <v>#VALUE!</v>
      </c>
      <c r="X54" s="84" t="str">
        <f t="shared" si="15"/>
        <v/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16"/>
        <v/>
      </c>
      <c r="AF54" s="1" t="str">
        <f t="shared" si="17"/>
        <v/>
      </c>
      <c r="AG54" s="1" t="str">
        <f t="shared" si="38"/>
        <v/>
      </c>
      <c r="AH54" s="1" t="str">
        <f t="shared" si="39"/>
        <v/>
      </c>
      <c r="AI54" s="1" t="str">
        <f t="shared" si="18"/>
        <v/>
      </c>
      <c r="AJ54" s="1" t="str">
        <f t="shared" si="19"/>
        <v/>
      </c>
      <c r="AK54" s="1">
        <f t="shared" si="40"/>
        <v>0</v>
      </c>
      <c r="AL54" s="1">
        <f t="shared" si="40"/>
        <v>0</v>
      </c>
      <c r="AM54" s="1" t="str">
        <f t="shared" si="5"/>
        <v/>
      </c>
      <c r="AN54" s="1">
        <f t="shared" si="20"/>
        <v>0</v>
      </c>
      <c r="AO54" s="1" t="str">
        <f t="shared" si="52"/>
        <v/>
      </c>
      <c r="AP54" s="1" t="str">
        <f t="shared" si="21"/>
        <v>N</v>
      </c>
      <c r="AQ54" s="1" t="str">
        <f t="shared" si="22"/>
        <v>N</v>
      </c>
      <c r="AR54" s="1" t="str">
        <f t="shared" si="23"/>
        <v>N</v>
      </c>
      <c r="AS54" s="1" t="str">
        <f t="shared" si="24"/>
        <v/>
      </c>
      <c r="AT54" s="15" t="str">
        <f t="shared" si="41"/>
        <v/>
      </c>
      <c r="AU54" s="1" t="str">
        <f t="shared" si="25"/>
        <v/>
      </c>
      <c r="AV54" s="1" t="str">
        <f t="shared" si="26"/>
        <v/>
      </c>
      <c r="AW54" s="1" t="str">
        <f t="shared" si="27"/>
        <v/>
      </c>
      <c r="AX54" s="1" t="str">
        <f t="shared" si="42"/>
        <v/>
      </c>
      <c r="AY54" s="1" t="str">
        <f t="shared" si="43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00000</v>
      </c>
      <c r="BD54" s="1" t="str">
        <f t="shared" si="55"/>
        <v>000000</v>
      </c>
      <c r="BE54" s="1" t="str">
        <f t="shared" si="55"/>
        <v>000000</v>
      </c>
      <c r="BF54" s="1" t="str">
        <f t="shared" si="45"/>
        <v>B</v>
      </c>
      <c r="BG54" s="1" t="str">
        <f t="shared" si="29"/>
        <v/>
      </c>
      <c r="BH54" s="1">
        <f t="shared" si="46"/>
        <v>0</v>
      </c>
      <c r="BI54" s="1" t="str">
        <f t="shared" si="30"/>
        <v/>
      </c>
      <c r="BJ54" s="1">
        <f t="shared" si="47"/>
        <v>0</v>
      </c>
      <c r="BK54" s="1" t="str">
        <f t="shared" si="31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11"/>
        <v/>
      </c>
      <c r="C55" s="100" t="str">
        <f t="shared" si="1"/>
        <v/>
      </c>
      <c r="D55" s="13" t="str">
        <f t="shared" si="32"/>
        <v/>
      </c>
      <c r="E55" s="45" t="str">
        <f t="shared" si="32"/>
        <v/>
      </c>
      <c r="F55" s="14" t="str">
        <f t="shared" si="12"/>
        <v/>
      </c>
      <c r="H55" s="103" t="str">
        <f t="shared" si="2"/>
        <v/>
      </c>
      <c r="I55" s="13" t="str">
        <f t="shared" si="33"/>
        <v/>
      </c>
      <c r="J55" s="45" t="str">
        <f t="shared" si="33"/>
        <v/>
      </c>
      <c r="K55" s="14" t="str">
        <f t="shared" si="34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35"/>
        <v/>
      </c>
      <c r="Q55" s="45" t="str">
        <f t="shared" si="35"/>
        <v/>
      </c>
      <c r="R55" s="95" t="str">
        <f t="shared" si="36"/>
        <v/>
      </c>
      <c r="S55" s="95" t="str">
        <f t="shared" si="13"/>
        <v/>
      </c>
      <c r="T55" s="106" t="str">
        <f t="shared" si="37"/>
        <v/>
      </c>
      <c r="U55" s="95" t="str">
        <f>IF(M55="","",IF(B55="NB",U54,IF(T55="",SUM($T$5:$T55)+S55,SUM($T$5:$T55))))</f>
        <v/>
      </c>
      <c r="V55" s="107" t="str">
        <f t="shared" si="0"/>
        <v/>
      </c>
      <c r="W55" s="82" t="e">
        <f t="shared" si="14"/>
        <v>#VALUE!</v>
      </c>
      <c r="X55" s="84" t="str">
        <f t="shared" si="15"/>
        <v/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16"/>
        <v/>
      </c>
      <c r="AF55" s="1" t="str">
        <f t="shared" si="17"/>
        <v/>
      </c>
      <c r="AG55" s="1" t="str">
        <f t="shared" si="38"/>
        <v/>
      </c>
      <c r="AH55" s="1" t="str">
        <f t="shared" si="39"/>
        <v/>
      </c>
      <c r="AI55" s="1" t="str">
        <f t="shared" si="18"/>
        <v/>
      </c>
      <c r="AJ55" s="1" t="str">
        <f t="shared" si="19"/>
        <v/>
      </c>
      <c r="AK55" s="1">
        <f t="shared" si="40"/>
        <v>0</v>
      </c>
      <c r="AL55" s="1">
        <f t="shared" si="40"/>
        <v>0</v>
      </c>
      <c r="AM55" s="1" t="str">
        <f t="shared" si="5"/>
        <v/>
      </c>
      <c r="AN55" s="1">
        <f t="shared" si="20"/>
        <v>0</v>
      </c>
      <c r="AO55" s="1" t="str">
        <f t="shared" si="52"/>
        <v/>
      </c>
      <c r="AP55" s="1" t="str">
        <f t="shared" si="21"/>
        <v>N</v>
      </c>
      <c r="AQ55" s="1" t="str">
        <f t="shared" si="22"/>
        <v>N</v>
      </c>
      <c r="AR55" s="1" t="str">
        <f t="shared" si="23"/>
        <v>N</v>
      </c>
      <c r="AS55" s="1" t="str">
        <f t="shared" si="24"/>
        <v/>
      </c>
      <c r="AT55" s="15" t="str">
        <f t="shared" si="41"/>
        <v/>
      </c>
      <c r="AU55" s="1" t="str">
        <f t="shared" si="25"/>
        <v/>
      </c>
      <c r="AV55" s="1" t="str">
        <f t="shared" si="26"/>
        <v/>
      </c>
      <c r="AW55" s="1" t="str">
        <f t="shared" si="27"/>
        <v/>
      </c>
      <c r="AX55" s="1" t="str">
        <f t="shared" si="42"/>
        <v/>
      </c>
      <c r="AY55" s="1" t="str">
        <f t="shared" si="43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54"/>
        <v>00000</v>
      </c>
      <c r="BC55" s="1" t="str">
        <f t="shared" si="54"/>
        <v>00000</v>
      </c>
      <c r="BD55" s="1" t="str">
        <f t="shared" si="55"/>
        <v>000000</v>
      </c>
      <c r="BE55" s="1" t="str">
        <f t="shared" si="55"/>
        <v>000000</v>
      </c>
      <c r="BF55" s="1" t="str">
        <f t="shared" si="45"/>
        <v>B</v>
      </c>
      <c r="BG55" s="1" t="str">
        <f t="shared" si="29"/>
        <v/>
      </c>
      <c r="BH55" s="1">
        <f t="shared" si="46"/>
        <v>0</v>
      </c>
      <c r="BI55" s="1" t="str">
        <f t="shared" si="30"/>
        <v/>
      </c>
      <c r="BJ55" s="1">
        <f t="shared" si="47"/>
        <v>0</v>
      </c>
      <c r="BK55" s="1" t="str">
        <f t="shared" si="31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11"/>
        <v/>
      </c>
      <c r="C56" s="101" t="str">
        <f t="shared" si="1"/>
        <v/>
      </c>
      <c r="D56" s="96" t="str">
        <f t="shared" si="32"/>
        <v/>
      </c>
      <c r="E56" s="97" t="str">
        <f t="shared" si="32"/>
        <v/>
      </c>
      <c r="F56" s="8" t="str">
        <f t="shared" si="12"/>
        <v/>
      </c>
      <c r="H56" s="104" t="str">
        <f t="shared" si="2"/>
        <v/>
      </c>
      <c r="I56" s="96" t="str">
        <f t="shared" si="33"/>
        <v/>
      </c>
      <c r="J56" s="97" t="str">
        <f t="shared" si="33"/>
        <v/>
      </c>
      <c r="K56" s="8" t="str">
        <f t="shared" si="34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6" t="str">
        <f t="shared" si="35"/>
        <v/>
      </c>
      <c r="Q56" s="97" t="str">
        <f t="shared" si="35"/>
        <v/>
      </c>
      <c r="R56" s="4" t="str">
        <f t="shared" si="36"/>
        <v/>
      </c>
      <c r="S56" s="4" t="str">
        <f t="shared" si="13"/>
        <v/>
      </c>
      <c r="T56" s="130" t="str">
        <f t="shared" si="37"/>
        <v/>
      </c>
      <c r="U56" s="4" t="str">
        <f>IF(M56="","",IF(B56="NB",U55,IF(T56="",SUM($T$5:$T56)+S56,SUM($T$5:$T56))))</f>
        <v/>
      </c>
      <c r="V56" s="108" t="str">
        <f t="shared" si="0"/>
        <v/>
      </c>
      <c r="W56" s="82" t="e">
        <f t="shared" si="14"/>
        <v>#VALUE!</v>
      </c>
      <c r="X56" s="84" t="str">
        <f t="shared" si="15"/>
        <v/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16"/>
        <v/>
      </c>
      <c r="AF56" s="1" t="str">
        <f t="shared" si="17"/>
        <v/>
      </c>
      <c r="AG56" s="1" t="str">
        <f t="shared" si="38"/>
        <v/>
      </c>
      <c r="AH56" s="1" t="str">
        <f t="shared" si="39"/>
        <v/>
      </c>
      <c r="AI56" s="1" t="str">
        <f t="shared" si="18"/>
        <v/>
      </c>
      <c r="AJ56" s="1" t="str">
        <f t="shared" si="19"/>
        <v/>
      </c>
      <c r="AK56" s="1">
        <f t="shared" si="40"/>
        <v>0</v>
      </c>
      <c r="AL56" s="1">
        <f t="shared" si="40"/>
        <v>0</v>
      </c>
      <c r="AM56" s="1" t="str">
        <f t="shared" si="5"/>
        <v/>
      </c>
      <c r="AN56" s="1">
        <f t="shared" si="20"/>
        <v>0</v>
      </c>
      <c r="AO56" s="1" t="str">
        <f t="shared" si="52"/>
        <v/>
      </c>
      <c r="AP56" s="1" t="str">
        <f t="shared" si="21"/>
        <v>N</v>
      </c>
      <c r="AQ56" s="1" t="str">
        <f t="shared" si="22"/>
        <v>N</v>
      </c>
      <c r="AR56" s="1" t="str">
        <f t="shared" si="23"/>
        <v>N</v>
      </c>
      <c r="AS56" s="1" t="str">
        <f t="shared" si="24"/>
        <v/>
      </c>
      <c r="AT56" s="15" t="str">
        <f t="shared" si="41"/>
        <v/>
      </c>
      <c r="AU56" s="1" t="str">
        <f t="shared" si="25"/>
        <v/>
      </c>
      <c r="AV56" s="1" t="str">
        <f t="shared" si="26"/>
        <v/>
      </c>
      <c r="AW56" s="1" t="str">
        <f t="shared" si="27"/>
        <v/>
      </c>
      <c r="AX56" s="1" t="str">
        <f t="shared" si="42"/>
        <v/>
      </c>
      <c r="AY56" s="1" t="str">
        <f t="shared" si="43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54"/>
        <v>00000</v>
      </c>
      <c r="BC56" s="1" t="str">
        <f t="shared" si="54"/>
        <v>00000</v>
      </c>
      <c r="BD56" s="1" t="str">
        <f t="shared" si="55"/>
        <v>000000</v>
      </c>
      <c r="BE56" s="1" t="str">
        <f t="shared" si="55"/>
        <v>000000</v>
      </c>
      <c r="BF56" s="1" t="str">
        <f t="shared" si="45"/>
        <v>B</v>
      </c>
      <c r="BG56" s="1" t="str">
        <f t="shared" si="29"/>
        <v/>
      </c>
      <c r="BH56" s="1">
        <f t="shared" si="46"/>
        <v>0</v>
      </c>
      <c r="BI56" s="1" t="str">
        <f t="shared" si="30"/>
        <v/>
      </c>
      <c r="BJ56" s="1">
        <f t="shared" si="47"/>
        <v>0</v>
      </c>
      <c r="BK56" s="1" t="str">
        <f t="shared" si="31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11"/>
        <v/>
      </c>
      <c r="C57" s="101" t="str">
        <f t="shared" si="1"/>
        <v/>
      </c>
      <c r="D57" s="96" t="str">
        <f t="shared" si="32"/>
        <v/>
      </c>
      <c r="E57" s="97" t="str">
        <f t="shared" si="32"/>
        <v/>
      </c>
      <c r="F57" s="8" t="str">
        <f t="shared" si="12"/>
        <v/>
      </c>
      <c r="H57" s="104" t="str">
        <f t="shared" si="2"/>
        <v/>
      </c>
      <c r="I57" s="96" t="str">
        <f t="shared" si="33"/>
        <v/>
      </c>
      <c r="J57" s="97" t="str">
        <f t="shared" si="33"/>
        <v/>
      </c>
      <c r="K57" s="8" t="str">
        <f t="shared" si="34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6" t="str">
        <f t="shared" si="35"/>
        <v/>
      </c>
      <c r="Q57" s="97" t="str">
        <f t="shared" si="35"/>
        <v/>
      </c>
      <c r="R57" s="4" t="str">
        <f t="shared" si="36"/>
        <v/>
      </c>
      <c r="S57" s="4" t="str">
        <f t="shared" si="13"/>
        <v/>
      </c>
      <c r="T57" s="130" t="str">
        <f t="shared" si="37"/>
        <v/>
      </c>
      <c r="U57" s="4" t="str">
        <f>IF(M57="","",IF(B57="NB",U56,IF(T57="",SUM($T$5:$T57)+S57,SUM($T$5:$T57))))</f>
        <v/>
      </c>
      <c r="V57" s="108" t="str">
        <f t="shared" si="0"/>
        <v/>
      </c>
      <c r="W57" s="82" t="e">
        <f t="shared" si="14"/>
        <v>#VALUE!</v>
      </c>
      <c r="X57" s="84" t="str">
        <f t="shared" si="15"/>
        <v/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16"/>
        <v/>
      </c>
      <c r="AF57" s="1" t="str">
        <f t="shared" si="17"/>
        <v/>
      </c>
      <c r="AG57" s="1" t="str">
        <f t="shared" si="38"/>
        <v/>
      </c>
      <c r="AH57" s="1" t="str">
        <f t="shared" si="39"/>
        <v/>
      </c>
      <c r="AI57" s="1" t="str">
        <f t="shared" si="18"/>
        <v/>
      </c>
      <c r="AJ57" s="1" t="str">
        <f t="shared" si="19"/>
        <v/>
      </c>
      <c r="AK57" s="1">
        <f t="shared" si="40"/>
        <v>0</v>
      </c>
      <c r="AL57" s="1">
        <f t="shared" si="40"/>
        <v>0</v>
      </c>
      <c r="AM57" s="1" t="str">
        <f t="shared" si="5"/>
        <v/>
      </c>
      <c r="AN57" s="1">
        <f t="shared" si="20"/>
        <v>0</v>
      </c>
      <c r="AO57" s="1" t="str">
        <f t="shared" si="52"/>
        <v/>
      </c>
      <c r="AP57" s="1" t="str">
        <f t="shared" si="21"/>
        <v>N</v>
      </c>
      <c r="AQ57" s="1" t="str">
        <f t="shared" si="22"/>
        <v>N</v>
      </c>
      <c r="AR57" s="1" t="str">
        <f t="shared" si="23"/>
        <v>N</v>
      </c>
      <c r="AS57" s="1" t="str">
        <f t="shared" si="24"/>
        <v/>
      </c>
      <c r="AT57" s="15" t="str">
        <f t="shared" si="41"/>
        <v/>
      </c>
      <c r="AU57" s="1" t="str">
        <f t="shared" si="25"/>
        <v/>
      </c>
      <c r="AV57" s="1" t="str">
        <f t="shared" si="26"/>
        <v/>
      </c>
      <c r="AW57" s="1" t="str">
        <f t="shared" si="27"/>
        <v/>
      </c>
      <c r="AX57" s="1" t="str">
        <f t="shared" si="42"/>
        <v/>
      </c>
      <c r="AY57" s="1" t="str">
        <f t="shared" si="43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54"/>
        <v>00000</v>
      </c>
      <c r="BC57" s="1" t="str">
        <f t="shared" si="54"/>
        <v>00000</v>
      </c>
      <c r="BD57" s="1" t="str">
        <f t="shared" si="55"/>
        <v>000000</v>
      </c>
      <c r="BE57" s="1" t="str">
        <f t="shared" si="55"/>
        <v>000000</v>
      </c>
      <c r="BF57" s="1" t="str">
        <f t="shared" si="45"/>
        <v>B</v>
      </c>
      <c r="BG57" s="1" t="str">
        <f t="shared" si="29"/>
        <v/>
      </c>
      <c r="BH57" s="1">
        <f t="shared" si="46"/>
        <v>0</v>
      </c>
      <c r="BI57" s="1" t="str">
        <f t="shared" si="30"/>
        <v/>
      </c>
      <c r="BJ57" s="1">
        <f t="shared" si="47"/>
        <v>0</v>
      </c>
      <c r="BK57" s="1" t="str">
        <f t="shared" si="31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11"/>
        <v/>
      </c>
      <c r="C58" s="101" t="str">
        <f t="shared" si="1"/>
        <v/>
      </c>
      <c r="D58" s="96" t="str">
        <f t="shared" si="32"/>
        <v/>
      </c>
      <c r="E58" s="97" t="str">
        <f t="shared" si="32"/>
        <v/>
      </c>
      <c r="F58" s="8" t="str">
        <f t="shared" si="12"/>
        <v/>
      </c>
      <c r="H58" s="104" t="str">
        <f t="shared" si="2"/>
        <v/>
      </c>
      <c r="I58" s="96" t="str">
        <f t="shared" si="33"/>
        <v/>
      </c>
      <c r="J58" s="97" t="str">
        <f t="shared" si="33"/>
        <v/>
      </c>
      <c r="K58" s="8" t="str">
        <f t="shared" si="34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6" t="str">
        <f t="shared" si="35"/>
        <v/>
      </c>
      <c r="Q58" s="97" t="str">
        <f t="shared" si="35"/>
        <v/>
      </c>
      <c r="R58" s="4" t="str">
        <f t="shared" si="36"/>
        <v/>
      </c>
      <c r="S58" s="4" t="str">
        <f t="shared" si="13"/>
        <v/>
      </c>
      <c r="T58" s="130" t="str">
        <f t="shared" si="37"/>
        <v/>
      </c>
      <c r="U58" s="4" t="str">
        <f>IF(M58="","",IF(B58="NB",U57,IF(T58="",SUM($T$5:$T58)+S58,SUM($T$5:$T58))))</f>
        <v/>
      </c>
      <c r="V58" s="108" t="str">
        <f t="shared" si="0"/>
        <v/>
      </c>
      <c r="W58" s="82" t="e">
        <f t="shared" si="14"/>
        <v>#VALUE!</v>
      </c>
      <c r="X58" s="84" t="str">
        <f t="shared" si="15"/>
        <v/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16"/>
        <v/>
      </c>
      <c r="AF58" s="1" t="str">
        <f t="shared" si="17"/>
        <v/>
      </c>
      <c r="AG58" s="1" t="str">
        <f t="shared" si="38"/>
        <v/>
      </c>
      <c r="AH58" s="1" t="str">
        <f t="shared" si="39"/>
        <v/>
      </c>
      <c r="AI58" s="1" t="str">
        <f t="shared" si="18"/>
        <v/>
      </c>
      <c r="AJ58" s="1" t="str">
        <f t="shared" si="19"/>
        <v/>
      </c>
      <c r="AK58" s="1">
        <f t="shared" si="40"/>
        <v>0</v>
      </c>
      <c r="AL58" s="1">
        <f t="shared" si="40"/>
        <v>0</v>
      </c>
      <c r="AM58" s="1" t="str">
        <f t="shared" si="5"/>
        <v/>
      </c>
      <c r="AN58" s="1">
        <f t="shared" si="20"/>
        <v>0</v>
      </c>
      <c r="AO58" s="1" t="str">
        <f t="shared" si="52"/>
        <v/>
      </c>
      <c r="AP58" s="1" t="str">
        <f t="shared" si="21"/>
        <v>N</v>
      </c>
      <c r="AQ58" s="1" t="str">
        <f t="shared" si="22"/>
        <v>N</v>
      </c>
      <c r="AR58" s="1" t="str">
        <f t="shared" si="23"/>
        <v>N</v>
      </c>
      <c r="AS58" s="1" t="str">
        <f t="shared" si="24"/>
        <v/>
      </c>
      <c r="AT58" s="15" t="str">
        <f t="shared" si="41"/>
        <v/>
      </c>
      <c r="AU58" s="1" t="str">
        <f t="shared" si="25"/>
        <v/>
      </c>
      <c r="AV58" s="1" t="str">
        <f t="shared" si="26"/>
        <v/>
      </c>
      <c r="AW58" s="1" t="str">
        <f t="shared" si="27"/>
        <v/>
      </c>
      <c r="AX58" s="1" t="str">
        <f t="shared" si="42"/>
        <v/>
      </c>
      <c r="AY58" s="1" t="str">
        <f t="shared" si="43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54"/>
        <v>00000</v>
      </c>
      <c r="BC58" s="1" t="str">
        <f t="shared" si="54"/>
        <v>00000</v>
      </c>
      <c r="BD58" s="1" t="str">
        <f t="shared" si="55"/>
        <v>000000</v>
      </c>
      <c r="BE58" s="1" t="str">
        <f t="shared" si="55"/>
        <v>000000</v>
      </c>
      <c r="BF58" s="1" t="str">
        <f t="shared" si="45"/>
        <v>B</v>
      </c>
      <c r="BG58" s="1" t="str">
        <f t="shared" si="29"/>
        <v/>
      </c>
      <c r="BH58" s="1">
        <f t="shared" si="46"/>
        <v>0</v>
      </c>
      <c r="BI58" s="1" t="str">
        <f t="shared" si="30"/>
        <v/>
      </c>
      <c r="BJ58" s="1">
        <f t="shared" si="47"/>
        <v>0</v>
      </c>
      <c r="BK58" s="1" t="str">
        <f t="shared" si="31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5" t="str">
        <f t="shared" si="11"/>
        <v/>
      </c>
      <c r="C59" s="102" t="str">
        <f t="shared" si="1"/>
        <v/>
      </c>
      <c r="D59" s="98" t="str">
        <f t="shared" si="32"/>
        <v/>
      </c>
      <c r="E59" s="99" t="str">
        <f t="shared" si="32"/>
        <v/>
      </c>
      <c r="F59" s="10" t="str">
        <f t="shared" si="12"/>
        <v/>
      </c>
      <c r="H59" s="105" t="str">
        <f t="shared" si="2"/>
        <v/>
      </c>
      <c r="I59" s="98" t="str">
        <f t="shared" si="33"/>
        <v/>
      </c>
      <c r="J59" s="99" t="str">
        <f t="shared" si="33"/>
        <v/>
      </c>
      <c r="K59" s="10" t="str">
        <f t="shared" si="34"/>
        <v/>
      </c>
      <c r="L59" s="54"/>
      <c r="M59" s="18" t="str">
        <f>IF('Hedging Dashboard'!AH59="","",'Hedging Dashboard'!AH59)</f>
        <v/>
      </c>
      <c r="O59" s="85" t="str">
        <f t="shared" si="3"/>
        <v/>
      </c>
      <c r="P59" s="98" t="str">
        <f t="shared" si="35"/>
        <v/>
      </c>
      <c r="Q59" s="99" t="str">
        <f t="shared" si="35"/>
        <v/>
      </c>
      <c r="R59" s="5" t="str">
        <f t="shared" si="36"/>
        <v/>
      </c>
      <c r="S59" s="5" t="str">
        <f t="shared" si="13"/>
        <v/>
      </c>
      <c r="T59" s="131" t="str">
        <f t="shared" si="37"/>
        <v/>
      </c>
      <c r="U59" s="5" t="str">
        <f>IF(M59="","",IF(B59="NB",U58,IF(T59="",SUM($T$5:$T59)+S59,SUM($T$5:$T59))))</f>
        <v/>
      </c>
      <c r="V59" s="109" t="str">
        <f t="shared" si="0"/>
        <v/>
      </c>
      <c r="W59" s="82" t="e">
        <f t="shared" si="14"/>
        <v>#VALUE!</v>
      </c>
      <c r="X59" s="84" t="str">
        <f t="shared" si="15"/>
        <v/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16"/>
        <v/>
      </c>
      <c r="AF59" s="1" t="str">
        <f t="shared" si="17"/>
        <v/>
      </c>
      <c r="AG59" s="1" t="str">
        <f t="shared" si="38"/>
        <v/>
      </c>
      <c r="AH59" s="1" t="str">
        <f t="shared" si="39"/>
        <v/>
      </c>
      <c r="AI59" s="1" t="str">
        <f t="shared" si="18"/>
        <v/>
      </c>
      <c r="AJ59" s="1" t="str">
        <f t="shared" si="19"/>
        <v/>
      </c>
      <c r="AK59" s="1">
        <f t="shared" si="40"/>
        <v>0</v>
      </c>
      <c r="AL59" s="1">
        <f t="shared" si="40"/>
        <v>0</v>
      </c>
      <c r="AM59" s="1" t="str">
        <f t="shared" si="5"/>
        <v/>
      </c>
      <c r="AN59" s="1">
        <f t="shared" si="20"/>
        <v>0</v>
      </c>
      <c r="AO59" s="1" t="str">
        <f t="shared" si="52"/>
        <v/>
      </c>
      <c r="AP59" s="1" t="str">
        <f t="shared" si="21"/>
        <v>N</v>
      </c>
      <c r="AQ59" s="1" t="str">
        <f t="shared" si="22"/>
        <v>N</v>
      </c>
      <c r="AR59" s="1" t="str">
        <f t="shared" si="23"/>
        <v>N</v>
      </c>
      <c r="AS59" s="1" t="str">
        <f t="shared" si="24"/>
        <v/>
      </c>
      <c r="AT59" s="15" t="str">
        <f t="shared" si="41"/>
        <v/>
      </c>
      <c r="AU59" s="1" t="str">
        <f t="shared" si="25"/>
        <v/>
      </c>
      <c r="AV59" s="1" t="str">
        <f t="shared" si="26"/>
        <v/>
      </c>
      <c r="AW59" s="1" t="str">
        <f t="shared" si="27"/>
        <v/>
      </c>
      <c r="AX59" s="1" t="str">
        <f t="shared" si="42"/>
        <v/>
      </c>
      <c r="AY59" s="1" t="str">
        <f t="shared" si="43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54"/>
        <v>00000</v>
      </c>
      <c r="BC59" s="1" t="str">
        <f t="shared" si="54"/>
        <v>00000</v>
      </c>
      <c r="BD59" s="1" t="str">
        <f t="shared" si="55"/>
        <v>000000</v>
      </c>
      <c r="BE59" s="1" t="str">
        <f t="shared" si="55"/>
        <v>000000</v>
      </c>
      <c r="BF59" s="1" t="str">
        <f t="shared" si="45"/>
        <v>B</v>
      </c>
      <c r="BG59" s="1" t="str">
        <f t="shared" si="29"/>
        <v/>
      </c>
      <c r="BH59" s="1">
        <f t="shared" si="46"/>
        <v>0</v>
      </c>
      <c r="BI59" s="1" t="str">
        <f t="shared" si="30"/>
        <v/>
      </c>
      <c r="BJ59" s="1">
        <f t="shared" si="47"/>
        <v>0</v>
      </c>
      <c r="BK59" s="1" t="str">
        <f t="shared" si="31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11"/>
        <v/>
      </c>
      <c r="C60" s="100" t="str">
        <f t="shared" si="1"/>
        <v/>
      </c>
      <c r="D60" s="13" t="str">
        <f t="shared" si="32"/>
        <v/>
      </c>
      <c r="E60" s="45" t="str">
        <f t="shared" si="32"/>
        <v/>
      </c>
      <c r="F60" s="14" t="str">
        <f t="shared" si="12"/>
        <v/>
      </c>
      <c r="H60" s="103" t="str">
        <f t="shared" si="2"/>
        <v/>
      </c>
      <c r="I60" s="13" t="str">
        <f t="shared" si="33"/>
        <v/>
      </c>
      <c r="J60" s="45" t="str">
        <f t="shared" si="33"/>
        <v/>
      </c>
      <c r="K60" s="14" t="str">
        <f t="shared" si="34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35"/>
        <v/>
      </c>
      <c r="Q60" s="45" t="str">
        <f t="shared" si="35"/>
        <v/>
      </c>
      <c r="R60" s="95" t="str">
        <f t="shared" si="36"/>
        <v/>
      </c>
      <c r="S60" s="95" t="str">
        <f t="shared" si="13"/>
        <v/>
      </c>
      <c r="T60" s="106" t="str">
        <f t="shared" si="37"/>
        <v/>
      </c>
      <c r="U60" s="95" t="str">
        <f>IF(M60="","",IF(B60="NB",U59,IF(T60="",SUM($T$5:$T60)+S60,SUM($T$5:$T60))))</f>
        <v/>
      </c>
      <c r="V60" s="107" t="str">
        <f t="shared" si="0"/>
        <v/>
      </c>
      <c r="W60" s="82" t="e">
        <f t="shared" si="14"/>
        <v>#VALUE!</v>
      </c>
      <c r="X60" s="84" t="str">
        <f t="shared" si="15"/>
        <v/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16"/>
        <v/>
      </c>
      <c r="AF60" s="1" t="str">
        <f t="shared" si="17"/>
        <v/>
      </c>
      <c r="AG60" s="1" t="str">
        <f t="shared" si="38"/>
        <v/>
      </c>
      <c r="AH60" s="1" t="str">
        <f t="shared" si="39"/>
        <v/>
      </c>
      <c r="AI60" s="1" t="str">
        <f t="shared" si="18"/>
        <v/>
      </c>
      <c r="AJ60" s="1" t="str">
        <f t="shared" si="19"/>
        <v/>
      </c>
      <c r="AK60" s="1">
        <f t="shared" si="40"/>
        <v>0</v>
      </c>
      <c r="AL60" s="1">
        <f t="shared" si="40"/>
        <v>0</v>
      </c>
      <c r="AM60" s="1" t="str">
        <f t="shared" si="5"/>
        <v/>
      </c>
      <c r="AN60" s="1">
        <f t="shared" si="20"/>
        <v>0</v>
      </c>
      <c r="AO60" s="1" t="str">
        <f t="shared" si="52"/>
        <v/>
      </c>
      <c r="AP60" s="1" t="str">
        <f t="shared" si="21"/>
        <v>N</v>
      </c>
      <c r="AQ60" s="1" t="str">
        <f t="shared" si="22"/>
        <v>N</v>
      </c>
      <c r="AR60" s="1" t="str">
        <f t="shared" si="23"/>
        <v>N</v>
      </c>
      <c r="AS60" s="1" t="str">
        <f t="shared" si="24"/>
        <v/>
      </c>
      <c r="AT60" s="15" t="str">
        <f t="shared" si="41"/>
        <v/>
      </c>
      <c r="AU60" s="1" t="str">
        <f t="shared" si="25"/>
        <v/>
      </c>
      <c r="AV60" s="1" t="str">
        <f t="shared" si="26"/>
        <v/>
      </c>
      <c r="AW60" s="1" t="str">
        <f t="shared" si="27"/>
        <v/>
      </c>
      <c r="AX60" s="1" t="str">
        <f t="shared" si="42"/>
        <v/>
      </c>
      <c r="AY60" s="1" t="str">
        <f t="shared" si="43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54"/>
        <v>00000</v>
      </c>
      <c r="BC60" s="1" t="str">
        <f t="shared" si="54"/>
        <v>00000</v>
      </c>
      <c r="BD60" s="1" t="str">
        <f t="shared" si="55"/>
        <v>000000</v>
      </c>
      <c r="BE60" s="1" t="str">
        <f t="shared" si="55"/>
        <v>000000</v>
      </c>
      <c r="BF60" s="1" t="str">
        <f t="shared" si="45"/>
        <v>B</v>
      </c>
      <c r="BG60" s="1" t="str">
        <f t="shared" si="29"/>
        <v/>
      </c>
      <c r="BH60" s="1">
        <f t="shared" si="46"/>
        <v>0</v>
      </c>
      <c r="BI60" s="1" t="str">
        <f t="shared" si="30"/>
        <v/>
      </c>
      <c r="BJ60" s="1">
        <f t="shared" si="47"/>
        <v>0</v>
      </c>
      <c r="BK60" s="1" t="str">
        <f t="shared" si="31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/>
      </c>
      <c r="C61" s="101" t="str">
        <f t="shared" si="1"/>
        <v/>
      </c>
      <c r="D61" s="96" t="str">
        <f t="shared" si="32"/>
        <v/>
      </c>
      <c r="E61" s="97" t="str">
        <f t="shared" si="32"/>
        <v/>
      </c>
      <c r="F61" s="8" t="str">
        <f t="shared" si="12"/>
        <v/>
      </c>
      <c r="H61" s="104" t="str">
        <f t="shared" si="2"/>
        <v/>
      </c>
      <c r="I61" s="96" t="str">
        <f t="shared" si="33"/>
        <v/>
      </c>
      <c r="J61" s="97" t="str">
        <f t="shared" si="33"/>
        <v/>
      </c>
      <c r="K61" s="8" t="str">
        <f t="shared" si="34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6" t="str">
        <f t="shared" si="35"/>
        <v/>
      </c>
      <c r="Q61" s="97" t="str">
        <f t="shared" si="35"/>
        <v/>
      </c>
      <c r="R61" s="4" t="str">
        <f t="shared" si="36"/>
        <v/>
      </c>
      <c r="S61" s="4" t="str">
        <f t="shared" si="13"/>
        <v/>
      </c>
      <c r="T61" s="130" t="str">
        <f t="shared" si="37"/>
        <v/>
      </c>
      <c r="U61" s="4" t="str">
        <f>IF(M61="","",IF(B61="NB",U60,IF(T61="",SUM($T$5:$T61)+S61,SUM($T$5:$T61))))</f>
        <v/>
      </c>
      <c r="V61" s="108" t="str">
        <f t="shared" si="0"/>
        <v/>
      </c>
      <c r="W61" s="82" t="e">
        <f t="shared" si="14"/>
        <v>#VALUE!</v>
      </c>
      <c r="X61" s="84" t="str">
        <f t="shared" si="15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16"/>
        <v/>
      </c>
      <c r="AF61" s="1" t="str">
        <f t="shared" si="17"/>
        <v/>
      </c>
      <c r="AG61" s="1" t="str">
        <f t="shared" si="38"/>
        <v/>
      </c>
      <c r="AH61" s="1" t="str">
        <f t="shared" si="39"/>
        <v/>
      </c>
      <c r="AI61" s="1" t="str">
        <f t="shared" si="18"/>
        <v/>
      </c>
      <c r="AJ61" s="1" t="str">
        <f t="shared" si="19"/>
        <v/>
      </c>
      <c r="AK61" s="1">
        <f t="shared" si="40"/>
        <v>0</v>
      </c>
      <c r="AL61" s="1">
        <f t="shared" si="40"/>
        <v>0</v>
      </c>
      <c r="AM61" s="1" t="str">
        <f t="shared" si="5"/>
        <v/>
      </c>
      <c r="AN61" s="1">
        <f t="shared" si="20"/>
        <v>0</v>
      </c>
      <c r="AO61" s="1" t="str">
        <f t="shared" si="52"/>
        <v/>
      </c>
      <c r="AP61" s="1" t="str">
        <f t="shared" si="21"/>
        <v>N</v>
      </c>
      <c r="AQ61" s="1" t="str">
        <f t="shared" si="22"/>
        <v>N</v>
      </c>
      <c r="AR61" s="1" t="str">
        <f t="shared" si="23"/>
        <v>N</v>
      </c>
      <c r="AS61" s="1" t="str">
        <f t="shared" si="24"/>
        <v/>
      </c>
      <c r="AT61" s="15" t="str">
        <f t="shared" si="41"/>
        <v/>
      </c>
      <c r="AU61" s="1" t="str">
        <f t="shared" si="25"/>
        <v/>
      </c>
      <c r="AV61" s="1" t="str">
        <f t="shared" si="26"/>
        <v/>
      </c>
      <c r="AW61" s="1" t="str">
        <f t="shared" si="27"/>
        <v/>
      </c>
      <c r="AX61" s="1" t="str">
        <f t="shared" si="42"/>
        <v/>
      </c>
      <c r="AY61" s="1" t="str">
        <f t="shared" si="43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54"/>
        <v>00000</v>
      </c>
      <c r="BC61" s="1" t="str">
        <f t="shared" si="54"/>
        <v>00000</v>
      </c>
      <c r="BD61" s="1" t="str">
        <f t="shared" si="55"/>
        <v>000000</v>
      </c>
      <c r="BE61" s="1" t="str">
        <f t="shared" si="55"/>
        <v>000000</v>
      </c>
      <c r="BF61" s="1" t="str">
        <f t="shared" si="45"/>
        <v>B</v>
      </c>
      <c r="BG61" s="1" t="str">
        <f t="shared" si="29"/>
        <v/>
      </c>
      <c r="BH61" s="1">
        <f t="shared" si="46"/>
        <v>0</v>
      </c>
      <c r="BI61" s="1" t="str">
        <f t="shared" si="30"/>
        <v/>
      </c>
      <c r="BJ61" s="1">
        <f t="shared" si="47"/>
        <v>0</v>
      </c>
      <c r="BK61" s="1" t="str">
        <f t="shared" si="31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11"/>
        <v/>
      </c>
      <c r="C62" s="101" t="str">
        <f t="shared" si="1"/>
        <v/>
      </c>
      <c r="D62" s="96" t="str">
        <f t="shared" si="32"/>
        <v/>
      </c>
      <c r="E62" s="97" t="str">
        <f t="shared" si="32"/>
        <v/>
      </c>
      <c r="F62" s="8" t="str">
        <f t="shared" si="12"/>
        <v/>
      </c>
      <c r="H62" s="104" t="str">
        <f t="shared" si="2"/>
        <v/>
      </c>
      <c r="I62" s="96" t="str">
        <f t="shared" si="33"/>
        <v/>
      </c>
      <c r="J62" s="97" t="str">
        <f t="shared" si="33"/>
        <v/>
      </c>
      <c r="K62" s="8" t="str">
        <f t="shared" si="34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6" t="str">
        <f t="shared" si="35"/>
        <v/>
      </c>
      <c r="Q62" s="97" t="str">
        <f t="shared" si="35"/>
        <v/>
      </c>
      <c r="R62" s="4" t="str">
        <f t="shared" si="36"/>
        <v/>
      </c>
      <c r="S62" s="4" t="str">
        <f t="shared" si="13"/>
        <v/>
      </c>
      <c r="T62" s="130" t="str">
        <f t="shared" si="37"/>
        <v/>
      </c>
      <c r="U62" s="4" t="str">
        <f>IF(M62="","",IF(B62="NB",U61,IF(T62="",SUM($T$5:$T62)+S62,SUM($T$5:$T62))))</f>
        <v/>
      </c>
      <c r="V62" s="108" t="str">
        <f t="shared" si="0"/>
        <v/>
      </c>
      <c r="W62" s="82" t="e">
        <f t="shared" si="14"/>
        <v>#VALUE!</v>
      </c>
      <c r="X62" s="84" t="str">
        <f t="shared" si="15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16"/>
        <v/>
      </c>
      <c r="AF62" s="1" t="str">
        <f t="shared" si="17"/>
        <v/>
      </c>
      <c r="AG62" s="1" t="str">
        <f t="shared" si="38"/>
        <v/>
      </c>
      <c r="AH62" s="1" t="str">
        <f t="shared" si="39"/>
        <v/>
      </c>
      <c r="AI62" s="1" t="str">
        <f t="shared" si="18"/>
        <v/>
      </c>
      <c r="AJ62" s="1" t="str">
        <f t="shared" si="19"/>
        <v/>
      </c>
      <c r="AK62" s="1">
        <f t="shared" si="40"/>
        <v>0</v>
      </c>
      <c r="AL62" s="1">
        <f t="shared" si="40"/>
        <v>0</v>
      </c>
      <c r="AM62" s="1" t="str">
        <f t="shared" si="5"/>
        <v/>
      </c>
      <c r="AN62" s="1">
        <f t="shared" si="20"/>
        <v>0</v>
      </c>
      <c r="AO62" s="1" t="str">
        <f t="shared" si="52"/>
        <v/>
      </c>
      <c r="AP62" s="1" t="str">
        <f t="shared" si="21"/>
        <v>N</v>
      </c>
      <c r="AQ62" s="1" t="str">
        <f t="shared" si="22"/>
        <v>N</v>
      </c>
      <c r="AR62" s="1" t="str">
        <f t="shared" si="23"/>
        <v>N</v>
      </c>
      <c r="AS62" s="1" t="str">
        <f t="shared" si="24"/>
        <v/>
      </c>
      <c r="AT62" s="15" t="str">
        <f t="shared" si="41"/>
        <v/>
      </c>
      <c r="AU62" s="1" t="str">
        <f t="shared" si="25"/>
        <v/>
      </c>
      <c r="AV62" s="1" t="str">
        <f t="shared" si="26"/>
        <v/>
      </c>
      <c r="AW62" s="1" t="str">
        <f t="shared" si="27"/>
        <v/>
      </c>
      <c r="AX62" s="1" t="str">
        <f t="shared" si="42"/>
        <v/>
      </c>
      <c r="AY62" s="1" t="str">
        <f t="shared" si="43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56">IF(AZ57="",0,AZ57)&amp;IF(AZ58="",0,AZ58)&amp;IF(AZ59="",0,AZ59)&amp;IF(AZ60="",0,AZ60)&amp;IF(AZ61="",0,AZ61)</f>
        <v>00000</v>
      </c>
      <c r="BC62" s="1" t="str">
        <f t="shared" si="56"/>
        <v>00000</v>
      </c>
      <c r="BD62" s="1" t="str">
        <f t="shared" ref="BD62:BE109" si="57">IF(AZ56="",0,AZ56)&amp;IF(AZ57="",0,AZ57)&amp;IF(AZ58="",0,AZ58)&amp;IF(AZ59="",0,AZ59)&amp;IF(AZ60="",0,AZ60)&amp;IF(AZ61="",0,AZ61)</f>
        <v>000000</v>
      </c>
      <c r="BE62" s="1" t="str">
        <f t="shared" si="57"/>
        <v>000000</v>
      </c>
      <c r="BF62" s="1" t="str">
        <f t="shared" si="45"/>
        <v>B</v>
      </c>
      <c r="BG62" s="1" t="str">
        <f t="shared" si="29"/>
        <v/>
      </c>
      <c r="BH62" s="1">
        <f t="shared" si="46"/>
        <v>0</v>
      </c>
      <c r="BI62" s="1" t="str">
        <f t="shared" si="30"/>
        <v/>
      </c>
      <c r="BJ62" s="1">
        <f t="shared" si="47"/>
        <v>0</v>
      </c>
      <c r="BK62" s="1" t="str">
        <f t="shared" si="31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11"/>
        <v/>
      </c>
      <c r="C63" s="101" t="str">
        <f t="shared" si="1"/>
        <v/>
      </c>
      <c r="D63" s="96" t="str">
        <f t="shared" si="32"/>
        <v/>
      </c>
      <c r="E63" s="97" t="str">
        <f t="shared" si="32"/>
        <v/>
      </c>
      <c r="F63" s="8" t="str">
        <f t="shared" si="12"/>
        <v/>
      </c>
      <c r="H63" s="104" t="str">
        <f t="shared" si="2"/>
        <v/>
      </c>
      <c r="I63" s="96" t="str">
        <f t="shared" si="33"/>
        <v/>
      </c>
      <c r="J63" s="97" t="str">
        <f t="shared" si="33"/>
        <v/>
      </c>
      <c r="K63" s="8" t="str">
        <f t="shared" si="34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6" t="str">
        <f t="shared" si="35"/>
        <v/>
      </c>
      <c r="Q63" s="97" t="str">
        <f t="shared" si="35"/>
        <v/>
      </c>
      <c r="R63" s="4" t="str">
        <f t="shared" si="36"/>
        <v/>
      </c>
      <c r="S63" s="4" t="str">
        <f t="shared" si="13"/>
        <v/>
      </c>
      <c r="T63" s="130" t="str">
        <f t="shared" si="37"/>
        <v/>
      </c>
      <c r="U63" s="4" t="str">
        <f>IF(M63="","",IF(B63="NB",U62,IF(T63="",SUM($T$5:$T63)+S63,SUM($T$5:$T63))))</f>
        <v/>
      </c>
      <c r="V63" s="108" t="str">
        <f t="shared" si="0"/>
        <v/>
      </c>
      <c r="W63" s="82" t="e">
        <f t="shared" si="14"/>
        <v>#VALUE!</v>
      </c>
      <c r="X63" s="84" t="str">
        <f t="shared" si="15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16"/>
        <v/>
      </c>
      <c r="AF63" s="1" t="str">
        <f t="shared" si="17"/>
        <v/>
      </c>
      <c r="AG63" s="1" t="str">
        <f t="shared" si="38"/>
        <v/>
      </c>
      <c r="AH63" s="1" t="str">
        <f t="shared" si="39"/>
        <v/>
      </c>
      <c r="AI63" s="1" t="str">
        <f t="shared" si="18"/>
        <v/>
      </c>
      <c r="AJ63" s="1" t="str">
        <f t="shared" si="19"/>
        <v/>
      </c>
      <c r="AK63" s="1">
        <f t="shared" si="40"/>
        <v>0</v>
      </c>
      <c r="AL63" s="1">
        <f t="shared" si="40"/>
        <v>0</v>
      </c>
      <c r="AM63" s="1" t="str">
        <f t="shared" si="5"/>
        <v/>
      </c>
      <c r="AN63" s="1">
        <f t="shared" si="20"/>
        <v>0</v>
      </c>
      <c r="AO63" s="1" t="str">
        <f t="shared" si="52"/>
        <v/>
      </c>
      <c r="AP63" s="1" t="str">
        <f t="shared" si="21"/>
        <v>N</v>
      </c>
      <c r="AQ63" s="1" t="str">
        <f t="shared" si="22"/>
        <v>N</v>
      </c>
      <c r="AR63" s="1" t="str">
        <f t="shared" si="23"/>
        <v>N</v>
      </c>
      <c r="AS63" s="1" t="str">
        <f t="shared" si="24"/>
        <v/>
      </c>
      <c r="AT63" s="15" t="str">
        <f t="shared" si="41"/>
        <v/>
      </c>
      <c r="AU63" s="1" t="str">
        <f t="shared" si="25"/>
        <v/>
      </c>
      <c r="AV63" s="1" t="str">
        <f t="shared" si="26"/>
        <v/>
      </c>
      <c r="AW63" s="1" t="str">
        <f t="shared" si="27"/>
        <v/>
      </c>
      <c r="AX63" s="1" t="str">
        <f t="shared" si="42"/>
        <v/>
      </c>
      <c r="AY63" s="1" t="str">
        <f t="shared" si="43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56"/>
        <v>00000</v>
      </c>
      <c r="BC63" s="1" t="str">
        <f t="shared" si="56"/>
        <v>00000</v>
      </c>
      <c r="BD63" s="1" t="str">
        <f t="shared" si="57"/>
        <v>000000</v>
      </c>
      <c r="BE63" s="1" t="str">
        <f t="shared" si="57"/>
        <v>000000</v>
      </c>
      <c r="BF63" s="1" t="str">
        <f t="shared" si="45"/>
        <v>B</v>
      </c>
      <c r="BG63" s="1" t="str">
        <f t="shared" si="29"/>
        <v/>
      </c>
      <c r="BH63" s="1">
        <f t="shared" si="46"/>
        <v>0</v>
      </c>
      <c r="BI63" s="1" t="str">
        <f t="shared" si="30"/>
        <v/>
      </c>
      <c r="BJ63" s="1">
        <f t="shared" si="47"/>
        <v>0</v>
      </c>
      <c r="BK63" s="1" t="str">
        <f t="shared" si="31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5" t="str">
        <f t="shared" si="11"/>
        <v/>
      </c>
      <c r="C64" s="102" t="str">
        <f t="shared" si="1"/>
        <v/>
      </c>
      <c r="D64" s="98" t="str">
        <f t="shared" si="32"/>
        <v/>
      </c>
      <c r="E64" s="99" t="str">
        <f t="shared" si="32"/>
        <v/>
      </c>
      <c r="F64" s="10" t="str">
        <f t="shared" si="12"/>
        <v/>
      </c>
      <c r="H64" s="105" t="str">
        <f t="shared" si="2"/>
        <v/>
      </c>
      <c r="I64" s="98" t="str">
        <f t="shared" si="33"/>
        <v/>
      </c>
      <c r="J64" s="99" t="str">
        <f t="shared" si="33"/>
        <v/>
      </c>
      <c r="K64" s="10" t="str">
        <f t="shared" si="34"/>
        <v/>
      </c>
      <c r="L64" s="54" t="str">
        <f>AH64</f>
        <v/>
      </c>
      <c r="M64" s="18" t="str">
        <f>IF('Hedging Dashboard'!AH64="","",'Hedging Dashboard'!AH64)</f>
        <v/>
      </c>
      <c r="O64" s="85" t="str">
        <f t="shared" si="3"/>
        <v/>
      </c>
      <c r="P64" s="98" t="str">
        <f t="shared" si="35"/>
        <v/>
      </c>
      <c r="Q64" s="99" t="str">
        <f t="shared" si="35"/>
        <v/>
      </c>
      <c r="R64" s="5" t="str">
        <f t="shared" si="36"/>
        <v/>
      </c>
      <c r="S64" s="5" t="str">
        <f t="shared" si="13"/>
        <v/>
      </c>
      <c r="T64" s="131" t="str">
        <f t="shared" si="37"/>
        <v/>
      </c>
      <c r="U64" s="5" t="str">
        <f>IF(M64="","",IF(B64="NB",U63,IF(T64="",SUM($T$5:$T64)+S64,SUM($T$5:$T64))))</f>
        <v/>
      </c>
      <c r="V64" s="109" t="str">
        <f t="shared" si="0"/>
        <v/>
      </c>
      <c r="W64" s="82" t="e">
        <f t="shared" si="14"/>
        <v>#VALUE!</v>
      </c>
      <c r="X64" s="84" t="str">
        <f t="shared" si="15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16"/>
        <v/>
      </c>
      <c r="AF64" s="1" t="str">
        <f t="shared" si="17"/>
        <v/>
      </c>
      <c r="AG64" s="1" t="str">
        <f t="shared" si="38"/>
        <v/>
      </c>
      <c r="AH64" s="1" t="str">
        <f t="shared" si="39"/>
        <v/>
      </c>
      <c r="AI64" s="1" t="str">
        <f t="shared" si="18"/>
        <v/>
      </c>
      <c r="AJ64" s="1" t="str">
        <f t="shared" si="19"/>
        <v/>
      </c>
      <c r="AK64" s="1">
        <f t="shared" si="40"/>
        <v>0</v>
      </c>
      <c r="AL64" s="1">
        <f t="shared" si="40"/>
        <v>0</v>
      </c>
      <c r="AM64" s="1" t="str">
        <f t="shared" si="5"/>
        <v/>
      </c>
      <c r="AN64" s="1">
        <f t="shared" si="20"/>
        <v>0</v>
      </c>
      <c r="AO64" s="1" t="str">
        <f t="shared" si="52"/>
        <v/>
      </c>
      <c r="AP64" s="1" t="str">
        <f t="shared" si="21"/>
        <v>N</v>
      </c>
      <c r="AQ64" s="1" t="str">
        <f t="shared" si="22"/>
        <v>N</v>
      </c>
      <c r="AR64" s="1" t="str">
        <f t="shared" si="23"/>
        <v>N</v>
      </c>
      <c r="AS64" s="1" t="str">
        <f t="shared" si="24"/>
        <v/>
      </c>
      <c r="AT64" s="15" t="str">
        <f t="shared" si="41"/>
        <v/>
      </c>
      <c r="AU64" s="1" t="str">
        <f t="shared" si="25"/>
        <v/>
      </c>
      <c r="AV64" s="1" t="str">
        <f t="shared" si="26"/>
        <v/>
      </c>
      <c r="AW64" s="1" t="str">
        <f t="shared" si="27"/>
        <v/>
      </c>
      <c r="AX64" s="1" t="str">
        <f t="shared" si="42"/>
        <v/>
      </c>
      <c r="AY64" s="1" t="str">
        <f t="shared" si="43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56"/>
        <v>00000</v>
      </c>
      <c r="BC64" s="1" t="str">
        <f t="shared" si="56"/>
        <v>00000</v>
      </c>
      <c r="BD64" s="1" t="str">
        <f t="shared" si="57"/>
        <v>000000</v>
      </c>
      <c r="BE64" s="1" t="str">
        <f t="shared" si="57"/>
        <v>000000</v>
      </c>
      <c r="BF64" s="1" t="str">
        <f t="shared" si="45"/>
        <v>B</v>
      </c>
      <c r="BG64" s="1" t="str">
        <f t="shared" si="29"/>
        <v/>
      </c>
      <c r="BH64" s="1">
        <f t="shared" si="46"/>
        <v>0</v>
      </c>
      <c r="BI64" s="1" t="str">
        <f t="shared" si="30"/>
        <v/>
      </c>
      <c r="BJ64" s="1">
        <f t="shared" si="47"/>
        <v>0</v>
      </c>
      <c r="BK64" s="1" t="str">
        <f t="shared" si="31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11"/>
        <v/>
      </c>
      <c r="C65" s="100" t="str">
        <f t="shared" si="1"/>
        <v/>
      </c>
      <c r="D65" s="13" t="str">
        <f t="shared" si="32"/>
        <v/>
      </c>
      <c r="E65" s="45" t="str">
        <f t="shared" si="32"/>
        <v/>
      </c>
      <c r="F65" s="14" t="str">
        <f t="shared" si="12"/>
        <v/>
      </c>
      <c r="H65" s="103" t="str">
        <f t="shared" si="2"/>
        <v/>
      </c>
      <c r="I65" s="13" t="str">
        <f t="shared" si="33"/>
        <v/>
      </c>
      <c r="J65" s="45" t="str">
        <f t="shared" si="33"/>
        <v/>
      </c>
      <c r="K65" s="14" t="str">
        <f t="shared" si="34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35"/>
        <v/>
      </c>
      <c r="Q65" s="45" t="str">
        <f t="shared" si="35"/>
        <v/>
      </c>
      <c r="R65" s="95" t="str">
        <f t="shared" si="36"/>
        <v/>
      </c>
      <c r="S65" s="95" t="str">
        <f t="shared" si="13"/>
        <v/>
      </c>
      <c r="T65" s="106" t="str">
        <f t="shared" si="37"/>
        <v/>
      </c>
      <c r="U65" s="95" t="str">
        <f>IF(M65="","",IF(B65="NB",U64,IF(T65="",SUM($T$5:$T65)+S65,SUM($T$5:$T65))))</f>
        <v/>
      </c>
      <c r="V65" s="107" t="str">
        <f t="shared" si="0"/>
        <v/>
      </c>
      <c r="W65" s="82" t="e">
        <f t="shared" si="14"/>
        <v>#VALUE!</v>
      </c>
      <c r="X65" s="84" t="str">
        <f t="shared" si="15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16"/>
        <v/>
      </c>
      <c r="AF65" s="1" t="str">
        <f t="shared" si="17"/>
        <v/>
      </c>
      <c r="AG65" s="1" t="str">
        <f t="shared" si="38"/>
        <v/>
      </c>
      <c r="AH65" s="1" t="str">
        <f t="shared" si="39"/>
        <v/>
      </c>
      <c r="AI65" s="1" t="str">
        <f t="shared" si="18"/>
        <v/>
      </c>
      <c r="AJ65" s="1" t="str">
        <f t="shared" si="19"/>
        <v/>
      </c>
      <c r="AK65" s="1">
        <f t="shared" si="40"/>
        <v>0</v>
      </c>
      <c r="AL65" s="1">
        <f t="shared" si="40"/>
        <v>0</v>
      </c>
      <c r="AM65" s="1" t="str">
        <f t="shared" si="5"/>
        <v/>
      </c>
      <c r="AN65" s="1">
        <f t="shared" si="20"/>
        <v>0</v>
      </c>
      <c r="AO65" s="1" t="str">
        <f t="shared" si="52"/>
        <v/>
      </c>
      <c r="AP65" s="1" t="str">
        <f t="shared" si="21"/>
        <v>N</v>
      </c>
      <c r="AQ65" s="1" t="str">
        <f t="shared" si="22"/>
        <v>N</v>
      </c>
      <c r="AR65" s="1" t="str">
        <f t="shared" si="23"/>
        <v>N</v>
      </c>
      <c r="AS65" s="1" t="str">
        <f t="shared" si="24"/>
        <v/>
      </c>
      <c r="AT65" s="15" t="str">
        <f t="shared" si="41"/>
        <v/>
      </c>
      <c r="AU65" s="1" t="str">
        <f t="shared" si="25"/>
        <v/>
      </c>
      <c r="AV65" s="1" t="str">
        <f t="shared" si="26"/>
        <v/>
      </c>
      <c r="AW65" s="1" t="str">
        <f t="shared" si="27"/>
        <v/>
      </c>
      <c r="AX65" s="1" t="str">
        <f t="shared" si="42"/>
        <v/>
      </c>
      <c r="AY65" s="1" t="str">
        <f t="shared" si="43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56"/>
        <v>00000</v>
      </c>
      <c r="BC65" s="1" t="str">
        <f t="shared" si="56"/>
        <v>00000</v>
      </c>
      <c r="BD65" s="1" t="str">
        <f t="shared" si="57"/>
        <v>000000</v>
      </c>
      <c r="BE65" s="1" t="str">
        <f t="shared" si="57"/>
        <v>000000</v>
      </c>
      <c r="BF65" s="1" t="str">
        <f t="shared" si="45"/>
        <v>B</v>
      </c>
      <c r="BG65" s="1" t="str">
        <f t="shared" si="29"/>
        <v/>
      </c>
      <c r="BH65" s="1">
        <f t="shared" si="46"/>
        <v>0</v>
      </c>
      <c r="BI65" s="1" t="str">
        <f t="shared" si="30"/>
        <v/>
      </c>
      <c r="BJ65" s="1">
        <f t="shared" si="47"/>
        <v>0</v>
      </c>
      <c r="BK65" s="1" t="str">
        <f t="shared" si="31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11"/>
        <v/>
      </c>
      <c r="C66" s="101" t="str">
        <f t="shared" si="1"/>
        <v/>
      </c>
      <c r="D66" s="96" t="str">
        <f t="shared" si="32"/>
        <v/>
      </c>
      <c r="E66" s="97" t="str">
        <f t="shared" si="32"/>
        <v/>
      </c>
      <c r="F66" s="8" t="str">
        <f t="shared" si="12"/>
        <v/>
      </c>
      <c r="H66" s="104" t="str">
        <f t="shared" si="2"/>
        <v/>
      </c>
      <c r="I66" s="96" t="str">
        <f t="shared" si="33"/>
        <v/>
      </c>
      <c r="J66" s="97" t="str">
        <f t="shared" si="33"/>
        <v/>
      </c>
      <c r="K66" s="8" t="str">
        <f t="shared" si="34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6" t="str">
        <f t="shared" si="35"/>
        <v/>
      </c>
      <c r="Q66" s="97" t="str">
        <f t="shared" si="35"/>
        <v/>
      </c>
      <c r="R66" s="4" t="str">
        <f t="shared" si="36"/>
        <v/>
      </c>
      <c r="S66" s="4" t="str">
        <f t="shared" si="13"/>
        <v/>
      </c>
      <c r="T66" s="130" t="str">
        <f t="shared" si="37"/>
        <v/>
      </c>
      <c r="U66" s="4" t="str">
        <f>IF(M66="","",IF(B66="NB",U65,IF(T66="",SUM($T$5:$T66)+S66,SUM($T$5:$T66))))</f>
        <v/>
      </c>
      <c r="V66" s="108" t="str">
        <f t="shared" si="0"/>
        <v/>
      </c>
      <c r="W66" s="82" t="e">
        <f t="shared" si="14"/>
        <v>#VALUE!</v>
      </c>
      <c r="X66" s="84" t="str">
        <f t="shared" si="15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16"/>
        <v/>
      </c>
      <c r="AF66" s="1" t="str">
        <f t="shared" si="17"/>
        <v/>
      </c>
      <c r="AG66" s="1" t="str">
        <f t="shared" si="38"/>
        <v/>
      </c>
      <c r="AH66" s="1" t="str">
        <f t="shared" si="39"/>
        <v/>
      </c>
      <c r="AI66" s="1" t="str">
        <f t="shared" si="18"/>
        <v/>
      </c>
      <c r="AJ66" s="1" t="str">
        <f t="shared" si="19"/>
        <v/>
      </c>
      <c r="AK66" s="1">
        <f t="shared" si="40"/>
        <v>0</v>
      </c>
      <c r="AL66" s="1">
        <f t="shared" si="40"/>
        <v>0</v>
      </c>
      <c r="AM66" s="1" t="str">
        <f t="shared" si="5"/>
        <v/>
      </c>
      <c r="AN66" s="1">
        <f t="shared" si="20"/>
        <v>0</v>
      </c>
      <c r="AO66" s="1" t="str">
        <f t="shared" si="52"/>
        <v/>
      </c>
      <c r="AP66" s="1" t="str">
        <f t="shared" si="21"/>
        <v>N</v>
      </c>
      <c r="AQ66" s="1" t="str">
        <f t="shared" si="22"/>
        <v>N</v>
      </c>
      <c r="AR66" s="1" t="str">
        <f t="shared" si="23"/>
        <v>N</v>
      </c>
      <c r="AS66" s="1" t="str">
        <f t="shared" si="24"/>
        <v/>
      </c>
      <c r="AT66" s="15" t="str">
        <f t="shared" si="41"/>
        <v/>
      </c>
      <c r="AU66" s="1" t="str">
        <f t="shared" si="25"/>
        <v/>
      </c>
      <c r="AV66" s="1" t="str">
        <f t="shared" si="26"/>
        <v/>
      </c>
      <c r="AW66" s="1" t="str">
        <f t="shared" si="27"/>
        <v/>
      </c>
      <c r="AX66" s="1" t="str">
        <f t="shared" si="42"/>
        <v/>
      </c>
      <c r="AY66" s="1" t="str">
        <f t="shared" si="43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56"/>
        <v>00000</v>
      </c>
      <c r="BC66" s="1" t="str">
        <f t="shared" si="56"/>
        <v>00000</v>
      </c>
      <c r="BD66" s="1" t="str">
        <f t="shared" si="57"/>
        <v>000000</v>
      </c>
      <c r="BE66" s="1" t="str">
        <f t="shared" si="57"/>
        <v>000000</v>
      </c>
      <c r="BF66" s="1" t="str">
        <f t="shared" si="45"/>
        <v>B</v>
      </c>
      <c r="BG66" s="1" t="str">
        <f t="shared" si="29"/>
        <v/>
      </c>
      <c r="BH66" s="1">
        <f t="shared" si="46"/>
        <v>0</v>
      </c>
      <c r="BI66" s="1" t="str">
        <f t="shared" si="30"/>
        <v/>
      </c>
      <c r="BJ66" s="1">
        <f t="shared" si="47"/>
        <v>0</v>
      </c>
      <c r="BK66" s="1" t="str">
        <f t="shared" si="31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11"/>
        <v/>
      </c>
      <c r="C67" s="101" t="str">
        <f t="shared" si="1"/>
        <v/>
      </c>
      <c r="D67" s="96" t="str">
        <f t="shared" si="32"/>
        <v/>
      </c>
      <c r="E67" s="97" t="str">
        <f t="shared" si="32"/>
        <v/>
      </c>
      <c r="F67" s="8" t="str">
        <f t="shared" si="12"/>
        <v/>
      </c>
      <c r="H67" s="104" t="str">
        <f t="shared" si="2"/>
        <v/>
      </c>
      <c r="I67" s="96" t="str">
        <f t="shared" si="33"/>
        <v/>
      </c>
      <c r="J67" s="97" t="str">
        <f t="shared" si="33"/>
        <v/>
      </c>
      <c r="K67" s="8" t="str">
        <f t="shared" si="34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6" t="str">
        <f t="shared" si="35"/>
        <v/>
      </c>
      <c r="Q67" s="97" t="str">
        <f t="shared" si="35"/>
        <v/>
      </c>
      <c r="R67" s="4" t="str">
        <f t="shared" si="36"/>
        <v/>
      </c>
      <c r="S67" s="4" t="str">
        <f t="shared" si="13"/>
        <v/>
      </c>
      <c r="T67" s="130" t="str">
        <f t="shared" si="37"/>
        <v/>
      </c>
      <c r="U67" s="4" t="str">
        <f>IF(M67="","",IF(B67="NB",U66,IF(T67="",SUM($T$5:$T67)+S67,SUM($T$5:$T67))))</f>
        <v/>
      </c>
      <c r="V67" s="108" t="str">
        <f t="shared" si="0"/>
        <v/>
      </c>
      <c r="W67" s="82" t="e">
        <f t="shared" si="14"/>
        <v>#VALUE!</v>
      </c>
      <c r="X67" s="84" t="str">
        <f t="shared" si="15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16"/>
        <v/>
      </c>
      <c r="AF67" s="1" t="str">
        <f t="shared" si="17"/>
        <v/>
      </c>
      <c r="AG67" s="1" t="str">
        <f t="shared" si="38"/>
        <v/>
      </c>
      <c r="AH67" s="1" t="str">
        <f t="shared" si="39"/>
        <v/>
      </c>
      <c r="AI67" s="1" t="str">
        <f t="shared" si="18"/>
        <v/>
      </c>
      <c r="AJ67" s="1" t="str">
        <f t="shared" si="19"/>
        <v/>
      </c>
      <c r="AK67" s="1">
        <f t="shared" si="40"/>
        <v>0</v>
      </c>
      <c r="AL67" s="1">
        <f t="shared" si="40"/>
        <v>0</v>
      </c>
      <c r="AM67" s="1" t="str">
        <f t="shared" si="5"/>
        <v/>
      </c>
      <c r="AN67" s="1">
        <f t="shared" si="20"/>
        <v>0</v>
      </c>
      <c r="AO67" s="1" t="str">
        <f t="shared" si="52"/>
        <v/>
      </c>
      <c r="AP67" s="1" t="str">
        <f t="shared" si="21"/>
        <v>N</v>
      </c>
      <c r="AQ67" s="1" t="str">
        <f t="shared" si="22"/>
        <v>N</v>
      </c>
      <c r="AR67" s="1" t="str">
        <f t="shared" si="23"/>
        <v>N</v>
      </c>
      <c r="AS67" s="1" t="str">
        <f t="shared" si="24"/>
        <v/>
      </c>
      <c r="AT67" s="15" t="str">
        <f t="shared" si="41"/>
        <v/>
      </c>
      <c r="AU67" s="1" t="str">
        <f t="shared" si="25"/>
        <v/>
      </c>
      <c r="AV67" s="1" t="str">
        <f t="shared" si="26"/>
        <v/>
      </c>
      <c r="AW67" s="1" t="str">
        <f t="shared" si="27"/>
        <v/>
      </c>
      <c r="AX67" s="1" t="str">
        <f t="shared" si="42"/>
        <v/>
      </c>
      <c r="AY67" s="1" t="str">
        <f t="shared" si="43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56"/>
        <v>00000</v>
      </c>
      <c r="BC67" s="1" t="str">
        <f t="shared" si="56"/>
        <v>00000</v>
      </c>
      <c r="BD67" s="1" t="str">
        <f t="shared" si="57"/>
        <v>000000</v>
      </c>
      <c r="BE67" s="1" t="str">
        <f t="shared" si="57"/>
        <v>000000</v>
      </c>
      <c r="BF67" s="1" t="str">
        <f t="shared" si="45"/>
        <v>B</v>
      </c>
      <c r="BG67" s="1" t="str">
        <f t="shared" si="29"/>
        <v/>
      </c>
      <c r="BH67" s="1">
        <f t="shared" si="46"/>
        <v>0</v>
      </c>
      <c r="BI67" s="1" t="str">
        <f t="shared" si="30"/>
        <v/>
      </c>
      <c r="BJ67" s="1">
        <f t="shared" si="47"/>
        <v>0</v>
      </c>
      <c r="BK67" s="1" t="str">
        <f t="shared" si="31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11"/>
        <v/>
      </c>
      <c r="C68" s="101" t="str">
        <f t="shared" si="1"/>
        <v/>
      </c>
      <c r="D68" s="96" t="str">
        <f t="shared" si="32"/>
        <v/>
      </c>
      <c r="E68" s="97" t="str">
        <f t="shared" si="32"/>
        <v/>
      </c>
      <c r="F68" s="8" t="str">
        <f t="shared" si="12"/>
        <v/>
      </c>
      <c r="H68" s="104" t="str">
        <f t="shared" si="2"/>
        <v/>
      </c>
      <c r="I68" s="96" t="str">
        <f t="shared" si="33"/>
        <v/>
      </c>
      <c r="J68" s="97" t="str">
        <f t="shared" si="33"/>
        <v/>
      </c>
      <c r="K68" s="8" t="str">
        <f t="shared" si="34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6" t="str">
        <f t="shared" si="35"/>
        <v/>
      </c>
      <c r="Q68" s="97" t="str">
        <f t="shared" si="35"/>
        <v/>
      </c>
      <c r="R68" s="4" t="str">
        <f t="shared" si="36"/>
        <v/>
      </c>
      <c r="S68" s="4" t="str">
        <f t="shared" si="13"/>
        <v/>
      </c>
      <c r="T68" s="130" t="str">
        <f t="shared" si="37"/>
        <v/>
      </c>
      <c r="U68" s="4" t="str">
        <f>IF(M68="","",IF(B68="NB",U67,IF(T68="",SUM($T$5:$T68)+S68,SUM($T$5:$T68))))</f>
        <v/>
      </c>
      <c r="V68" s="108" t="str">
        <f t="shared" si="0"/>
        <v/>
      </c>
      <c r="W68" s="82" t="e">
        <f t="shared" si="14"/>
        <v>#VALUE!</v>
      </c>
      <c r="X68" s="84" t="str">
        <f t="shared" si="15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16"/>
        <v/>
      </c>
      <c r="AF68" s="1" t="str">
        <f t="shared" si="17"/>
        <v/>
      </c>
      <c r="AG68" s="1" t="str">
        <f t="shared" si="38"/>
        <v/>
      </c>
      <c r="AH68" s="1" t="str">
        <f t="shared" si="39"/>
        <v/>
      </c>
      <c r="AI68" s="1" t="str">
        <f t="shared" si="18"/>
        <v/>
      </c>
      <c r="AJ68" s="1" t="str">
        <f t="shared" si="19"/>
        <v/>
      </c>
      <c r="AK68" s="1">
        <f t="shared" si="40"/>
        <v>0</v>
      </c>
      <c r="AL68" s="1">
        <f t="shared" si="40"/>
        <v>0</v>
      </c>
      <c r="AM68" s="1" t="str">
        <f t="shared" si="5"/>
        <v/>
      </c>
      <c r="AN68" s="1">
        <f t="shared" si="20"/>
        <v>0</v>
      </c>
      <c r="AO68" s="1" t="str">
        <f t="shared" si="52"/>
        <v/>
      </c>
      <c r="AP68" s="1" t="str">
        <f t="shared" si="21"/>
        <v>N</v>
      </c>
      <c r="AQ68" s="1" t="str">
        <f t="shared" si="22"/>
        <v>N</v>
      </c>
      <c r="AR68" s="1" t="str">
        <f t="shared" si="23"/>
        <v>N</v>
      </c>
      <c r="AS68" s="1" t="str">
        <f t="shared" si="24"/>
        <v/>
      </c>
      <c r="AT68" s="15" t="str">
        <f t="shared" si="41"/>
        <v/>
      </c>
      <c r="AU68" s="1" t="str">
        <f t="shared" si="25"/>
        <v/>
      </c>
      <c r="AV68" s="1" t="str">
        <f t="shared" si="26"/>
        <v/>
      </c>
      <c r="AW68" s="1" t="str">
        <f t="shared" si="27"/>
        <v/>
      </c>
      <c r="AX68" s="1" t="str">
        <f t="shared" si="42"/>
        <v/>
      </c>
      <c r="AY68" s="1" t="str">
        <f t="shared" si="43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56"/>
        <v>00000</v>
      </c>
      <c r="BC68" s="1" t="str">
        <f t="shared" si="56"/>
        <v>00000</v>
      </c>
      <c r="BD68" s="1" t="str">
        <f t="shared" si="57"/>
        <v>000000</v>
      </c>
      <c r="BE68" s="1" t="str">
        <f t="shared" si="57"/>
        <v>000000</v>
      </c>
      <c r="BF68" s="1" t="str">
        <f t="shared" si="45"/>
        <v>B</v>
      </c>
      <c r="BG68" s="1" t="str">
        <f t="shared" si="29"/>
        <v/>
      </c>
      <c r="BH68" s="1">
        <f t="shared" si="46"/>
        <v>0</v>
      </c>
      <c r="BI68" s="1" t="str">
        <f t="shared" si="30"/>
        <v/>
      </c>
      <c r="BJ68" s="1">
        <f t="shared" si="47"/>
        <v>0</v>
      </c>
      <c r="BK68" s="1" t="str">
        <f t="shared" si="31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5" t="str">
        <f t="shared" si="11"/>
        <v/>
      </c>
      <c r="C69" s="102" t="str">
        <f t="shared" si="1"/>
        <v/>
      </c>
      <c r="D69" s="98" t="str">
        <f t="shared" si="32"/>
        <v/>
      </c>
      <c r="E69" s="99" t="str">
        <f t="shared" si="32"/>
        <v/>
      </c>
      <c r="F69" s="10" t="str">
        <f t="shared" si="12"/>
        <v/>
      </c>
      <c r="H69" s="105" t="str">
        <f t="shared" si="2"/>
        <v/>
      </c>
      <c r="I69" s="98" t="str">
        <f t="shared" si="33"/>
        <v/>
      </c>
      <c r="J69" s="99" t="str">
        <f t="shared" si="33"/>
        <v/>
      </c>
      <c r="K69" s="10" t="str">
        <f t="shared" si="34"/>
        <v/>
      </c>
      <c r="L69" s="54"/>
      <c r="M69" s="18" t="str">
        <f>IF('Hedging Dashboard'!AH69="","",'Hedging Dashboard'!AH69)</f>
        <v/>
      </c>
      <c r="O69" s="85" t="str">
        <f t="shared" si="3"/>
        <v/>
      </c>
      <c r="P69" s="98" t="str">
        <f t="shared" si="35"/>
        <v/>
      </c>
      <c r="Q69" s="99" t="str">
        <f t="shared" si="35"/>
        <v/>
      </c>
      <c r="R69" s="5" t="str">
        <f t="shared" si="36"/>
        <v/>
      </c>
      <c r="S69" s="5" t="str">
        <f t="shared" si="13"/>
        <v/>
      </c>
      <c r="T69" s="131" t="str">
        <f t="shared" si="37"/>
        <v/>
      </c>
      <c r="U69" s="5" t="str">
        <f>IF(M69="","",IF(B69="NB",U68,IF(T69="",SUM($T$5:$T69)+S69,SUM($T$5:$T69))))</f>
        <v/>
      </c>
      <c r="V69" s="109" t="str">
        <f t="shared" ref="V69:V109" si="58">IF(AW69="R","Rabbit","")</f>
        <v/>
      </c>
      <c r="W69" s="82" t="e">
        <f t="shared" si="14"/>
        <v>#VALUE!</v>
      </c>
      <c r="X69" s="84" t="str">
        <f t="shared" si="15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16"/>
        <v/>
      </c>
      <c r="AF69" s="1" t="str">
        <f t="shared" si="17"/>
        <v/>
      </c>
      <c r="AG69" s="1" t="str">
        <f t="shared" si="38"/>
        <v/>
      </c>
      <c r="AH69" s="1" t="str">
        <f t="shared" si="39"/>
        <v/>
      </c>
      <c r="AI69" s="1" t="str">
        <f t="shared" si="18"/>
        <v/>
      </c>
      <c r="AJ69" s="1" t="str">
        <f t="shared" si="19"/>
        <v/>
      </c>
      <c r="AK69" s="1">
        <f t="shared" si="40"/>
        <v>0</v>
      </c>
      <c r="AL69" s="1">
        <f t="shared" si="40"/>
        <v>0</v>
      </c>
      <c r="AM69" s="1" t="str">
        <f t="shared" si="5"/>
        <v/>
      </c>
      <c r="AN69" s="1">
        <f t="shared" si="20"/>
        <v>0</v>
      </c>
      <c r="AO69" s="1" t="str">
        <f t="shared" si="52"/>
        <v/>
      </c>
      <c r="AP69" s="1" t="str">
        <f t="shared" si="21"/>
        <v>N</v>
      </c>
      <c r="AQ69" s="1" t="str">
        <f t="shared" si="22"/>
        <v>N</v>
      </c>
      <c r="AR69" s="1" t="str">
        <f t="shared" si="23"/>
        <v>N</v>
      </c>
      <c r="AS69" s="1" t="str">
        <f t="shared" si="24"/>
        <v/>
      </c>
      <c r="AT69" s="15" t="str">
        <f t="shared" si="41"/>
        <v/>
      </c>
      <c r="AU69" s="1" t="str">
        <f t="shared" si="25"/>
        <v/>
      </c>
      <c r="AV69" s="1" t="str">
        <f t="shared" si="26"/>
        <v/>
      </c>
      <c r="AW69" s="1" t="str">
        <f t="shared" si="27"/>
        <v/>
      </c>
      <c r="AX69" s="1" t="str">
        <f t="shared" si="42"/>
        <v/>
      </c>
      <c r="AY69" s="1" t="str">
        <f t="shared" si="43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56"/>
        <v>00000</v>
      </c>
      <c r="BC69" s="1" t="str">
        <f t="shared" si="56"/>
        <v>00000</v>
      </c>
      <c r="BD69" s="1" t="str">
        <f t="shared" si="57"/>
        <v>000000</v>
      </c>
      <c r="BE69" s="1" t="str">
        <f t="shared" si="57"/>
        <v>000000</v>
      </c>
      <c r="BF69" s="1" t="str">
        <f t="shared" si="45"/>
        <v>B</v>
      </c>
      <c r="BG69" s="1" t="str">
        <f t="shared" si="29"/>
        <v/>
      </c>
      <c r="BH69" s="1">
        <f t="shared" si="46"/>
        <v>0</v>
      </c>
      <c r="BI69" s="1" t="str">
        <f t="shared" si="30"/>
        <v/>
      </c>
      <c r="BJ69" s="1">
        <f t="shared" si="47"/>
        <v>0</v>
      </c>
      <c r="BK69" s="1" t="str">
        <f t="shared" si="31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11"/>
        <v/>
      </c>
      <c r="C70" s="100" t="str">
        <f t="shared" si="1"/>
        <v/>
      </c>
      <c r="D70" s="13" t="str">
        <f t="shared" si="32"/>
        <v/>
      </c>
      <c r="E70" s="45" t="str">
        <f t="shared" si="32"/>
        <v/>
      </c>
      <c r="F70" s="14" t="str">
        <f t="shared" si="12"/>
        <v/>
      </c>
      <c r="H70" s="103" t="str">
        <f t="shared" si="2"/>
        <v/>
      </c>
      <c r="I70" s="13" t="str">
        <f t="shared" si="33"/>
        <v/>
      </c>
      <c r="J70" s="45" t="str">
        <f t="shared" si="33"/>
        <v/>
      </c>
      <c r="K70" s="14" t="str">
        <f t="shared" si="34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35"/>
        <v/>
      </c>
      <c r="Q70" s="45" t="str">
        <f t="shared" si="35"/>
        <v/>
      </c>
      <c r="R70" s="95" t="str">
        <f t="shared" si="36"/>
        <v/>
      </c>
      <c r="S70" s="95" t="str">
        <f t="shared" si="13"/>
        <v/>
      </c>
      <c r="T70" s="106" t="str">
        <f t="shared" si="37"/>
        <v/>
      </c>
      <c r="U70" s="95" t="str">
        <f>IF(M70="","",IF(B70="NB",U69,IF(T70="",SUM($T$5:$T70)+S70,SUM($T$5:$T70))))</f>
        <v/>
      </c>
      <c r="V70" s="107" t="str">
        <f t="shared" si="58"/>
        <v/>
      </c>
      <c r="W70" s="82" t="e">
        <f t="shared" si="14"/>
        <v>#VALUE!</v>
      </c>
      <c r="X70" s="84" t="str">
        <f t="shared" si="15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16"/>
        <v/>
      </c>
      <c r="AF70" s="1" t="str">
        <f t="shared" si="17"/>
        <v/>
      </c>
      <c r="AG70" s="1" t="str">
        <f t="shared" si="38"/>
        <v/>
      </c>
      <c r="AH70" s="1" t="str">
        <f t="shared" si="39"/>
        <v/>
      </c>
      <c r="AI70" s="1" t="str">
        <f t="shared" si="18"/>
        <v/>
      </c>
      <c r="AJ70" s="1" t="str">
        <f t="shared" si="19"/>
        <v/>
      </c>
      <c r="AK70" s="1">
        <f t="shared" si="40"/>
        <v>0</v>
      </c>
      <c r="AL70" s="1">
        <f t="shared" si="40"/>
        <v>0</v>
      </c>
      <c r="AM70" s="1" t="str">
        <f t="shared" si="5"/>
        <v/>
      </c>
      <c r="AN70" s="1">
        <f t="shared" si="20"/>
        <v>0</v>
      </c>
      <c r="AO70" s="1" t="str">
        <f t="shared" si="52"/>
        <v/>
      </c>
      <c r="AP70" s="1" t="str">
        <f t="shared" si="21"/>
        <v>N</v>
      </c>
      <c r="AQ70" s="1" t="str">
        <f t="shared" si="22"/>
        <v>N</v>
      </c>
      <c r="AR70" s="1" t="str">
        <f t="shared" si="23"/>
        <v>N</v>
      </c>
      <c r="AS70" s="1" t="str">
        <f t="shared" si="24"/>
        <v/>
      </c>
      <c r="AT70" s="15" t="str">
        <f t="shared" si="41"/>
        <v/>
      </c>
      <c r="AU70" s="1" t="str">
        <f t="shared" si="25"/>
        <v/>
      </c>
      <c r="AV70" s="1" t="str">
        <f t="shared" si="26"/>
        <v/>
      </c>
      <c r="AW70" s="1" t="str">
        <f t="shared" si="27"/>
        <v/>
      </c>
      <c r="AX70" s="1" t="str">
        <f t="shared" si="42"/>
        <v/>
      </c>
      <c r="AY70" s="1" t="str">
        <f t="shared" si="43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00000</v>
      </c>
      <c r="BD70" s="1" t="str">
        <f t="shared" si="57"/>
        <v>000000</v>
      </c>
      <c r="BE70" s="1" t="str">
        <f t="shared" si="57"/>
        <v>000000</v>
      </c>
      <c r="BF70" s="1" t="str">
        <f t="shared" si="45"/>
        <v>B</v>
      </c>
      <c r="BG70" s="1" t="str">
        <f t="shared" si="29"/>
        <v/>
      </c>
      <c r="BH70" s="1">
        <f t="shared" si="46"/>
        <v>0</v>
      </c>
      <c r="BI70" s="1" t="str">
        <f t="shared" si="30"/>
        <v/>
      </c>
      <c r="BJ70" s="1">
        <f t="shared" si="47"/>
        <v>0</v>
      </c>
      <c r="BK70" s="1" t="str">
        <f t="shared" si="31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11"/>
        <v/>
      </c>
      <c r="C71" s="101" t="str">
        <f t="shared" ref="C71:C109" si="59">IF(Y71=Y70,"",Y71)</f>
        <v/>
      </c>
      <c r="D71" s="96" t="str">
        <f t="shared" si="32"/>
        <v/>
      </c>
      <c r="E71" s="97" t="str">
        <f t="shared" si="32"/>
        <v/>
      </c>
      <c r="F71" s="8" t="str">
        <f t="shared" si="12"/>
        <v/>
      </c>
      <c r="H71" s="104" t="str">
        <f t="shared" ref="H71:H109" si="60">IF(Z71=Z70,"",Z71)</f>
        <v/>
      </c>
      <c r="I71" s="96" t="str">
        <f t="shared" si="33"/>
        <v/>
      </c>
      <c r="J71" s="97" t="str">
        <f t="shared" si="33"/>
        <v/>
      </c>
      <c r="K71" s="8" t="str">
        <f t="shared" si="34"/>
        <v/>
      </c>
      <c r="L71" s="54"/>
      <c r="M71" s="17" t="str">
        <f>IF('Hedging Dashboard'!AH71="","",'Hedging Dashboard'!AH71)</f>
        <v/>
      </c>
      <c r="O71" s="9" t="str">
        <f t="shared" ref="O71:O109" si="61">IF(AA70=AA71,"",AA71)</f>
        <v/>
      </c>
      <c r="P71" s="96" t="str">
        <f t="shared" si="35"/>
        <v/>
      </c>
      <c r="Q71" s="97" t="str">
        <f t="shared" si="35"/>
        <v/>
      </c>
      <c r="R71" s="4" t="str">
        <f t="shared" si="36"/>
        <v/>
      </c>
      <c r="S71" s="4" t="str">
        <f t="shared" si="13"/>
        <v/>
      </c>
      <c r="T71" s="130" t="str">
        <f t="shared" si="37"/>
        <v/>
      </c>
      <c r="U71" s="4" t="str">
        <f>IF(M71="","",IF(B71="NB",U70,IF(T71="",SUM($T$5:$T71)+S71,SUM($T$5:$T71))))</f>
        <v/>
      </c>
      <c r="V71" s="108" t="str">
        <f t="shared" si="58"/>
        <v/>
      </c>
      <c r="W71" s="82" t="e">
        <f t="shared" si="14"/>
        <v>#VALUE!</v>
      </c>
      <c r="X71" s="84" t="str">
        <f t="shared" si="15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2">F69&amp;F70</f>
        <v/>
      </c>
      <c r="AC71" s="4" t="str">
        <f t="shared" si="9"/>
        <v/>
      </c>
      <c r="AD71" s="4" t="str">
        <f t="shared" si="10"/>
        <v/>
      </c>
      <c r="AE71" s="1" t="str">
        <f t="shared" si="16"/>
        <v/>
      </c>
      <c r="AF71" s="1" t="str">
        <f t="shared" si="17"/>
        <v/>
      </c>
      <c r="AG71" s="1" t="str">
        <f t="shared" si="38"/>
        <v/>
      </c>
      <c r="AH71" s="1" t="str">
        <f t="shared" si="39"/>
        <v/>
      </c>
      <c r="AI71" s="1" t="str">
        <f t="shared" si="18"/>
        <v/>
      </c>
      <c r="AJ71" s="1" t="str">
        <f t="shared" si="19"/>
        <v/>
      </c>
      <c r="AK71" s="1">
        <f t="shared" si="40"/>
        <v>0</v>
      </c>
      <c r="AL71" s="1">
        <f t="shared" si="40"/>
        <v>0</v>
      </c>
      <c r="AM71" s="1" t="str">
        <f t="shared" ref="AM71:AM109" si="63">IF(M71="","",IF(AM70+AN71&gt;=10,10,IF(AM70+AN71&lt;=-10,-10,AM70+AN71)))</f>
        <v/>
      </c>
      <c r="AN71" s="1">
        <f t="shared" si="20"/>
        <v>0</v>
      </c>
      <c r="AO71" s="1" t="str">
        <f t="shared" si="52"/>
        <v/>
      </c>
      <c r="AP71" s="1" t="str">
        <f t="shared" si="21"/>
        <v>N</v>
      </c>
      <c r="AQ71" s="1" t="str">
        <f t="shared" si="22"/>
        <v>N</v>
      </c>
      <c r="AR71" s="1" t="str">
        <f t="shared" si="23"/>
        <v>N</v>
      </c>
      <c r="AS71" s="1" t="str">
        <f t="shared" si="24"/>
        <v/>
      </c>
      <c r="AT71" s="15" t="str">
        <f t="shared" si="41"/>
        <v/>
      </c>
      <c r="AU71" s="1" t="str">
        <f t="shared" si="25"/>
        <v/>
      </c>
      <c r="AV71" s="1" t="str">
        <f t="shared" si="26"/>
        <v/>
      </c>
      <c r="AW71" s="1" t="str">
        <f t="shared" si="27"/>
        <v/>
      </c>
      <c r="AX71" s="1" t="str">
        <f t="shared" si="42"/>
        <v/>
      </c>
      <c r="AY71" s="1" t="str">
        <f t="shared" si="43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56"/>
        <v>00000</v>
      </c>
      <c r="BC71" s="1" t="str">
        <f t="shared" si="56"/>
        <v>00000</v>
      </c>
      <c r="BD71" s="1" t="str">
        <f t="shared" si="57"/>
        <v>000000</v>
      </c>
      <c r="BE71" s="1" t="str">
        <f t="shared" si="57"/>
        <v>000000</v>
      </c>
      <c r="BF71" s="1" t="str">
        <f t="shared" si="45"/>
        <v>B</v>
      </c>
      <c r="BG71" s="1" t="str">
        <f t="shared" si="29"/>
        <v/>
      </c>
      <c r="BH71" s="1">
        <f t="shared" si="46"/>
        <v>0</v>
      </c>
      <c r="BI71" s="1" t="str">
        <f t="shared" si="30"/>
        <v/>
      </c>
      <c r="BJ71" s="1">
        <f t="shared" si="47"/>
        <v>0</v>
      </c>
      <c r="BK71" s="1" t="str">
        <f t="shared" si="31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11"/>
        <v/>
      </c>
      <c r="C72" s="101" t="str">
        <f t="shared" si="59"/>
        <v/>
      </c>
      <c r="D72" s="96" t="str">
        <f t="shared" si="32"/>
        <v/>
      </c>
      <c r="E72" s="97" t="str">
        <f t="shared" si="32"/>
        <v/>
      </c>
      <c r="F72" s="8" t="str">
        <f t="shared" si="12"/>
        <v/>
      </c>
      <c r="H72" s="104" t="str">
        <f t="shared" si="60"/>
        <v/>
      </c>
      <c r="I72" s="96" t="str">
        <f t="shared" si="33"/>
        <v/>
      </c>
      <c r="J72" s="97" t="str">
        <f t="shared" si="33"/>
        <v/>
      </c>
      <c r="K72" s="8" t="str">
        <f t="shared" si="34"/>
        <v/>
      </c>
      <c r="L72" s="54"/>
      <c r="M72" s="17" t="str">
        <f>IF('Hedging Dashboard'!AH72="","",'Hedging Dashboard'!AH72)</f>
        <v/>
      </c>
      <c r="O72" s="9" t="str">
        <f t="shared" si="61"/>
        <v/>
      </c>
      <c r="P72" s="96" t="str">
        <f t="shared" si="35"/>
        <v/>
      </c>
      <c r="Q72" s="97" t="str">
        <f t="shared" si="35"/>
        <v/>
      </c>
      <c r="R72" s="4" t="str">
        <f t="shared" si="36"/>
        <v/>
      </c>
      <c r="S72" s="4" t="str">
        <f t="shared" si="13"/>
        <v/>
      </c>
      <c r="T72" s="130" t="str">
        <f t="shared" si="37"/>
        <v/>
      </c>
      <c r="U72" s="4" t="str">
        <f>IF(M72="","",IF(B72="NB",U71,IF(T72="",SUM($T$5:$T72)+S72,SUM($T$5:$T72))))</f>
        <v/>
      </c>
      <c r="V72" s="108" t="str">
        <f t="shared" si="58"/>
        <v/>
      </c>
      <c r="W72" s="82" t="e">
        <f t="shared" si="14"/>
        <v>#VALUE!</v>
      </c>
      <c r="X72" s="84" t="str">
        <f t="shared" si="15"/>
        <v/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D</v>
      </c>
      <c r="AA72" s="4" t="str">
        <f t="shared" ref="AA72:AA109" si="66">IF(AND(AD72="LL",AA70=AA71),IF(AA71="D","B","D"),AA71)</f>
        <v>B</v>
      </c>
      <c r="AB72" s="4" t="str">
        <f t="shared" si="62"/>
        <v/>
      </c>
      <c r="AC72" s="4" t="str">
        <f t="shared" ref="AC72:AC116" si="67">K70&amp;K71</f>
        <v/>
      </c>
      <c r="AD72" s="4" t="str">
        <f t="shared" ref="AD72:AD116" si="68">R70&amp;R71</f>
        <v/>
      </c>
      <c r="AE72" s="1" t="str">
        <f t="shared" si="16"/>
        <v/>
      </c>
      <c r="AF72" s="1" t="str">
        <f t="shared" si="17"/>
        <v/>
      </c>
      <c r="AG72" s="1" t="str">
        <f t="shared" si="38"/>
        <v/>
      </c>
      <c r="AH72" s="1" t="str">
        <f t="shared" si="39"/>
        <v/>
      </c>
      <c r="AI72" s="1" t="str">
        <f t="shared" si="18"/>
        <v/>
      </c>
      <c r="AJ72" s="1" t="str">
        <f t="shared" si="19"/>
        <v/>
      </c>
      <c r="AK72" s="1">
        <f t="shared" si="40"/>
        <v>0</v>
      </c>
      <c r="AL72" s="1">
        <f t="shared" si="40"/>
        <v>0</v>
      </c>
      <c r="AM72" s="1" t="str">
        <f t="shared" si="63"/>
        <v/>
      </c>
      <c r="AN72" s="1">
        <f t="shared" si="20"/>
        <v>0</v>
      </c>
      <c r="AO72" s="1" t="str">
        <f t="shared" si="52"/>
        <v/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 t="str">
        <f t="shared" si="24"/>
        <v/>
      </c>
      <c r="AT72" s="15" t="str">
        <f t="shared" si="41"/>
        <v/>
      </c>
      <c r="AU72" s="1" t="str">
        <f t="shared" si="25"/>
        <v/>
      </c>
      <c r="AV72" s="1" t="str">
        <f t="shared" si="26"/>
        <v/>
      </c>
      <c r="AW72" s="1" t="str">
        <f t="shared" si="27"/>
        <v/>
      </c>
      <c r="AX72" s="1" t="str">
        <f t="shared" si="42"/>
        <v/>
      </c>
      <c r="AY72" s="1" t="str">
        <f t="shared" si="43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56"/>
        <v>00000</v>
      </c>
      <c r="BC72" s="1" t="str">
        <f t="shared" si="56"/>
        <v>00000</v>
      </c>
      <c r="BD72" s="1" t="str">
        <f t="shared" si="57"/>
        <v>000000</v>
      </c>
      <c r="BE72" s="1" t="str">
        <f t="shared" si="57"/>
        <v>000000</v>
      </c>
      <c r="BF72" s="1" t="str">
        <f t="shared" si="45"/>
        <v>B</v>
      </c>
      <c r="BG72" s="1" t="str">
        <f t="shared" si="29"/>
        <v/>
      </c>
      <c r="BH72" s="1">
        <f t="shared" si="46"/>
        <v>0</v>
      </c>
      <c r="BI72" s="1" t="str">
        <f t="shared" si="30"/>
        <v/>
      </c>
      <c r="BJ72" s="1">
        <f t="shared" si="47"/>
        <v>0</v>
      </c>
      <c r="BK72" s="1" t="str">
        <f t="shared" si="31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11"/>
        <v/>
      </c>
      <c r="C73" s="101" t="str">
        <f t="shared" si="59"/>
        <v/>
      </c>
      <c r="D73" s="96" t="str">
        <f t="shared" si="32"/>
        <v/>
      </c>
      <c r="E73" s="97" t="str">
        <f t="shared" si="32"/>
        <v/>
      </c>
      <c r="F73" s="8" t="str">
        <f t="shared" si="12"/>
        <v/>
      </c>
      <c r="H73" s="104" t="str">
        <f t="shared" si="60"/>
        <v/>
      </c>
      <c r="I73" s="96" t="str">
        <f t="shared" si="33"/>
        <v/>
      </c>
      <c r="J73" s="97" t="str">
        <f t="shared" si="33"/>
        <v/>
      </c>
      <c r="K73" s="8" t="str">
        <f t="shared" si="34"/>
        <v/>
      </c>
      <c r="L73" s="54"/>
      <c r="M73" s="17" t="str">
        <f>IF('Hedging Dashboard'!AH73="","",'Hedging Dashboard'!AH73)</f>
        <v/>
      </c>
      <c r="O73" s="9" t="str">
        <f t="shared" si="61"/>
        <v/>
      </c>
      <c r="P73" s="96" t="str">
        <f t="shared" si="35"/>
        <v/>
      </c>
      <c r="Q73" s="97" t="str">
        <f t="shared" si="35"/>
        <v/>
      </c>
      <c r="R73" s="4" t="str">
        <f t="shared" si="36"/>
        <v/>
      </c>
      <c r="S73" s="4" t="str">
        <f t="shared" si="13"/>
        <v/>
      </c>
      <c r="T73" s="130" t="str">
        <f t="shared" si="37"/>
        <v/>
      </c>
      <c r="U73" s="4" t="str">
        <f>IF(M73="","",IF(B73="NB",U72,IF(T73="",SUM($T$5:$T73)+S73,SUM($T$5:$T73))))</f>
        <v/>
      </c>
      <c r="V73" s="108" t="str">
        <f t="shared" si="58"/>
        <v/>
      </c>
      <c r="W73" s="82" t="e">
        <f t="shared" si="14"/>
        <v>#VALUE!</v>
      </c>
      <c r="X73" s="84" t="str">
        <f t="shared" si="15"/>
        <v/>
      </c>
      <c r="Y73" s="9" t="str">
        <f t="shared" si="64"/>
        <v>B</v>
      </c>
      <c r="Z73" s="4" t="str">
        <f t="shared" si="65"/>
        <v>D</v>
      </c>
      <c r="AA73" s="4" t="str">
        <f t="shared" si="66"/>
        <v>B</v>
      </c>
      <c r="AB73" s="4" t="str">
        <f t="shared" si="62"/>
        <v/>
      </c>
      <c r="AC73" s="4" t="str">
        <f t="shared" si="67"/>
        <v/>
      </c>
      <c r="AD73" s="4" t="str">
        <f t="shared" si="68"/>
        <v/>
      </c>
      <c r="AE73" s="1" t="str">
        <f t="shared" si="16"/>
        <v/>
      </c>
      <c r="AF73" s="1" t="str">
        <f t="shared" si="17"/>
        <v/>
      </c>
      <c r="AG73" s="1" t="str">
        <f t="shared" si="38"/>
        <v/>
      </c>
      <c r="AH73" s="1" t="str">
        <f t="shared" si="39"/>
        <v/>
      </c>
      <c r="AI73" s="1" t="str">
        <f t="shared" si="18"/>
        <v/>
      </c>
      <c r="AJ73" s="1" t="str">
        <f t="shared" si="19"/>
        <v/>
      </c>
      <c r="AK73" s="1">
        <f t="shared" si="40"/>
        <v>0</v>
      </c>
      <c r="AL73" s="1">
        <f t="shared" si="40"/>
        <v>0</v>
      </c>
      <c r="AM73" s="1" t="str">
        <f t="shared" si="63"/>
        <v/>
      </c>
      <c r="AN73" s="1">
        <f t="shared" si="20"/>
        <v>0</v>
      </c>
      <c r="AO73" s="1" t="str">
        <f t="shared" si="52"/>
        <v/>
      </c>
      <c r="AP73" s="1" t="str">
        <f t="shared" si="21"/>
        <v>N</v>
      </c>
      <c r="AQ73" s="1" t="str">
        <f t="shared" si="22"/>
        <v>N</v>
      </c>
      <c r="AR73" s="1" t="str">
        <f t="shared" si="23"/>
        <v>N</v>
      </c>
      <c r="AS73" s="1" t="str">
        <f t="shared" si="24"/>
        <v/>
      </c>
      <c r="AT73" s="15" t="str">
        <f t="shared" si="41"/>
        <v/>
      </c>
      <c r="AU73" s="1" t="str">
        <f t="shared" si="25"/>
        <v/>
      </c>
      <c r="AV73" s="1" t="str">
        <f t="shared" si="26"/>
        <v/>
      </c>
      <c r="AW73" s="1" t="str">
        <f t="shared" si="27"/>
        <v/>
      </c>
      <c r="AX73" s="1" t="str">
        <f t="shared" si="42"/>
        <v/>
      </c>
      <c r="AY73" s="1" t="str">
        <f t="shared" si="43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56"/>
        <v>00000</v>
      </c>
      <c r="BC73" s="1" t="str">
        <f t="shared" si="56"/>
        <v>00000</v>
      </c>
      <c r="BD73" s="1" t="str">
        <f t="shared" si="57"/>
        <v>000000</v>
      </c>
      <c r="BE73" s="1" t="str">
        <f t="shared" si="57"/>
        <v>000000</v>
      </c>
      <c r="BF73" s="1" t="str">
        <f t="shared" si="45"/>
        <v>B</v>
      </c>
      <c r="BG73" s="1" t="str">
        <f t="shared" si="29"/>
        <v/>
      </c>
      <c r="BH73" s="1">
        <f t="shared" si="46"/>
        <v>0</v>
      </c>
      <c r="BI73" s="1" t="str">
        <f t="shared" si="30"/>
        <v/>
      </c>
      <c r="BJ73" s="1">
        <f t="shared" si="47"/>
        <v>0</v>
      </c>
      <c r="BK73" s="1" t="str">
        <f t="shared" si="31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5" t="str">
        <f t="shared" ref="B74:B109" si="69">IF(M73="","",IF(AK74=AL74,"NB",IF(AK74&gt;AL74,"P"&amp;(AK74-AL74),"B"&amp;(AL74-AK74))))</f>
        <v/>
      </c>
      <c r="C74" s="102" t="str">
        <f t="shared" si="59"/>
        <v/>
      </c>
      <c r="D74" s="98" t="str">
        <f t="shared" si="32"/>
        <v/>
      </c>
      <c r="E74" s="99" t="str">
        <f t="shared" si="32"/>
        <v/>
      </c>
      <c r="F74" s="10" t="str">
        <f t="shared" ref="F74:F109" si="70">IF(M74="","",IF(M74="P",IF(D74="","L","W"),IF(E74="","L","W")))</f>
        <v/>
      </c>
      <c r="H74" s="105" t="str">
        <f t="shared" si="60"/>
        <v/>
      </c>
      <c r="I74" s="98" t="str">
        <f t="shared" si="33"/>
        <v/>
      </c>
      <c r="J74" s="99" t="str">
        <f t="shared" si="33"/>
        <v/>
      </c>
      <c r="K74" s="10" t="str">
        <f t="shared" si="34"/>
        <v/>
      </c>
      <c r="L74" s="54"/>
      <c r="M74" s="18" t="str">
        <f>IF('Hedging Dashboard'!AH74="","",'Hedging Dashboard'!AH74)</f>
        <v/>
      </c>
      <c r="O74" s="85" t="str">
        <f t="shared" si="61"/>
        <v/>
      </c>
      <c r="P74" s="98" t="str">
        <f t="shared" si="35"/>
        <v/>
      </c>
      <c r="Q74" s="99" t="str">
        <f t="shared" si="35"/>
        <v/>
      </c>
      <c r="R74" s="5" t="str">
        <f t="shared" si="36"/>
        <v/>
      </c>
      <c r="S74" s="5" t="str">
        <f t="shared" ref="S74:S109" si="71">IF(M74="","",IF(X74="",IF(AO74="S",0,S73),IF(X74="W",IF(AO74="S",0,S73)+INT(REPLACE(B74,1,1,"")),IF(AO74="S",0,S73)-INT(REPLACE(B74,1,1,"")))))</f>
        <v/>
      </c>
      <c r="T74" s="131" t="str">
        <f t="shared" si="37"/>
        <v/>
      </c>
      <c r="U74" s="5" t="str">
        <f>IF(M74="","",IF(B74="NB",U73,IF(T74="",SUM($T$5:$T74)+S74,SUM($T$5:$T74))))</f>
        <v/>
      </c>
      <c r="V74" s="109" t="str">
        <f t="shared" si="58"/>
        <v/>
      </c>
      <c r="W74" s="82" t="e">
        <f t="shared" ref="W74:W109" si="72">IF(M74="","",IF(K74="W",0+BN74,0-BN74)+IF(F74="W",0+BM74,0-BM74))+IF(R74="W",0+BO74,0-BO74)</f>
        <v>#VALUE!</v>
      </c>
      <c r="X74" s="84" t="str">
        <f t="shared" ref="X74:X109" si="73">IF(M74="","",IF(W74&gt;0,"W",IF(W74&lt;0,"L","")))</f>
        <v/>
      </c>
      <c r="Y74" s="9" t="str">
        <f t="shared" si="64"/>
        <v>B</v>
      </c>
      <c r="Z74" s="4" t="str">
        <f t="shared" si="65"/>
        <v>D</v>
      </c>
      <c r="AA74" s="4" t="str">
        <f t="shared" si="66"/>
        <v>B</v>
      </c>
      <c r="AB74" s="4" t="str">
        <f t="shared" si="62"/>
        <v/>
      </c>
      <c r="AC74" s="4" t="str">
        <f t="shared" si="67"/>
        <v/>
      </c>
      <c r="AD74" s="4" t="str">
        <f t="shared" si="68"/>
        <v/>
      </c>
      <c r="AE74" s="1" t="str">
        <f t="shared" ref="AE74:AE137" si="74">IF(M73="","",IF(Y74="B",IF(M73="P",BH74,""),IF(M72="P",BH74,"")))</f>
        <v/>
      </c>
      <c r="AF74" s="1" t="str">
        <f t="shared" ref="AF74:AF137" si="75">IF(M73="","",IF(Y74="B",IF(M73="B",BH74,""),IF(M72="B",BH74,"")))</f>
        <v/>
      </c>
      <c r="AG74" s="1" t="str">
        <f t="shared" si="38"/>
        <v/>
      </c>
      <c r="AH74" s="1" t="str">
        <f t="shared" si="39"/>
        <v/>
      </c>
      <c r="AI74" s="1" t="str">
        <f t="shared" ref="AI74:AI137" si="76">IF(M73="","",IF(AND(AE74="L5",AH74="L5",AY74=""),"L0",AX74))</f>
        <v/>
      </c>
      <c r="AJ74" s="1" t="str">
        <f t="shared" ref="AJ74:AJ137" si="77">IF(M73="","",IF(AND(AF74="L5",AH74="L5",AX74=""),"L0",AY74))</f>
        <v/>
      </c>
      <c r="AK74" s="1">
        <f t="shared" si="40"/>
        <v>0</v>
      </c>
      <c r="AL74" s="1">
        <f t="shared" si="40"/>
        <v>0</v>
      </c>
      <c r="AM74" s="1" t="str">
        <f t="shared" si="63"/>
        <v/>
      </c>
      <c r="AN74" s="1">
        <f t="shared" ref="AN74:AN105" si="78">IF(X74="",0,IFERROR(VLOOKUP(X69&amp;X70&amp;X71&amp;X72&amp;X73&amp;X74,BW:BX,2,FALSE),0))</f>
        <v>0</v>
      </c>
      <c r="AO74" s="1" t="str">
        <f t="shared" si="52"/>
        <v/>
      </c>
      <c r="AP74" s="1" t="str">
        <f t="shared" ref="AP74:AP137" si="79">IF(OR(F70&amp;F71&amp;F72="WLW",F71&amp;F72="WW"),"Y","N")</f>
        <v>N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N</v>
      </c>
      <c r="AS74" s="1" t="str">
        <f t="shared" ref="AS74:AS109" si="82">IF(M73="","",IF(AO74="S",1,AS73+1))</f>
        <v/>
      </c>
      <c r="AT74" s="15" t="str">
        <f t="shared" si="41"/>
        <v/>
      </c>
      <c r="AU74" s="1" t="str">
        <f t="shared" ref="AU74:AU137" si="8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5">IF(M73="","",IF(AND(S74&lt;0,AS74&gt;2,S74&gt;=(2-AS74)),"R","N"))</f>
        <v/>
      </c>
      <c r="AX74" s="1" t="str">
        <f t="shared" si="42"/>
        <v/>
      </c>
      <c r="AY74" s="1" t="str">
        <f t="shared" si="43"/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56"/>
        <v>00000</v>
      </c>
      <c r="BC74" s="1" t="str">
        <f t="shared" si="56"/>
        <v>00000</v>
      </c>
      <c r="BD74" s="1" t="str">
        <f t="shared" si="57"/>
        <v>000000</v>
      </c>
      <c r="BE74" s="1" t="str">
        <f t="shared" si="57"/>
        <v>000000</v>
      </c>
      <c r="BF74" s="1" t="str">
        <f t="shared" si="45"/>
        <v>B</v>
      </c>
      <c r="BG74" s="1" t="str">
        <f t="shared" ref="BG74:BG109" si="86">IF(AE73="",AF73,AE73)&amp;F73</f>
        <v/>
      </c>
      <c r="BH74" s="1">
        <f t="shared" si="46"/>
        <v>0</v>
      </c>
      <c r="BI74" s="1" t="str">
        <f t="shared" ref="BI74:BI109" si="87">IF(AG73="",AH73,AG73)&amp;K73</f>
        <v/>
      </c>
      <c r="BJ74" s="1">
        <f t="shared" si="47"/>
        <v>0</v>
      </c>
      <c r="BK74" s="1" t="str">
        <f t="shared" ref="BK74:BK109" si="88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69"/>
        <v/>
      </c>
      <c r="C75" s="100" t="str">
        <f t="shared" si="59"/>
        <v/>
      </c>
      <c r="D75" s="13" t="str">
        <f t="shared" ref="D75:E109" si="89">AE75</f>
        <v/>
      </c>
      <c r="E75" s="45" t="str">
        <f t="shared" si="89"/>
        <v/>
      </c>
      <c r="F75" s="14" t="str">
        <f t="shared" si="70"/>
        <v/>
      </c>
      <c r="H75" s="103" t="str">
        <f t="shared" si="60"/>
        <v/>
      </c>
      <c r="I75" s="13" t="str">
        <f t="shared" ref="I75:J109" si="90">AG75</f>
        <v/>
      </c>
      <c r="J75" s="45" t="str">
        <f t="shared" si="90"/>
        <v/>
      </c>
      <c r="K75" s="14" t="str">
        <f t="shared" ref="K75:K109" si="9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1"/>
        <v/>
      </c>
      <c r="P75" s="13" t="str">
        <f t="shared" ref="P75:Q109" si="92">AI75</f>
        <v/>
      </c>
      <c r="Q75" s="45" t="str">
        <f t="shared" si="92"/>
        <v/>
      </c>
      <c r="R75" s="95" t="str">
        <f t="shared" ref="R75:R109" si="93">IF(M75="","",IF(M75="P",IF(P75="","L","W"),IF(Q75="","L","W")))</f>
        <v/>
      </c>
      <c r="S75" s="95" t="str">
        <f t="shared" si="71"/>
        <v/>
      </c>
      <c r="T75" s="106" t="str">
        <f t="shared" ref="T75:T109" si="94">IF(M74="","",IF(AO75="S","",IF(S75&gt;=0,S75,IF(AW75="R",S75,""))))</f>
        <v/>
      </c>
      <c r="U75" s="95" t="str">
        <f>IF(M75="","",IF(B75="NB",U74,IF(T75="",SUM($T$5:$T75)+S75,SUM($T$5:$T75))))</f>
        <v/>
      </c>
      <c r="V75" s="107" t="str">
        <f t="shared" si="58"/>
        <v/>
      </c>
      <c r="W75" s="82" t="e">
        <f t="shared" si="72"/>
        <v>#VALUE!</v>
      </c>
      <c r="X75" s="84" t="str">
        <f t="shared" si="73"/>
        <v/>
      </c>
      <c r="Y75" s="9" t="str">
        <f t="shared" si="64"/>
        <v>B</v>
      </c>
      <c r="Z75" s="4" t="str">
        <f t="shared" si="65"/>
        <v>D</v>
      </c>
      <c r="AA75" s="4" t="str">
        <f t="shared" si="66"/>
        <v>B</v>
      </c>
      <c r="AB75" s="4" t="str">
        <f t="shared" si="62"/>
        <v/>
      </c>
      <c r="AC75" s="4" t="str">
        <f t="shared" si="67"/>
        <v/>
      </c>
      <c r="AD75" s="4" t="str">
        <f t="shared" si="68"/>
        <v/>
      </c>
      <c r="AE75" s="1" t="str">
        <f t="shared" si="74"/>
        <v/>
      </c>
      <c r="AF75" s="1" t="str">
        <f t="shared" si="75"/>
        <v/>
      </c>
      <c r="AG75" s="1" t="str">
        <f t="shared" ref="AG75:AG138" si="95">IF(M74="","",IF(Z75="D",IF(BF75="P",BJ75,""),IF(M73="P",BJ75,"")))</f>
        <v/>
      </c>
      <c r="AH75" s="1" t="str">
        <f t="shared" ref="AH75:AH138" si="96">IF(M74="","",IF(Z75="D",IF(BF75="B",BJ75,""),IF(M73="B",BJ75,"")))</f>
        <v/>
      </c>
      <c r="AI75" s="1" t="str">
        <f t="shared" si="76"/>
        <v/>
      </c>
      <c r="AJ75" s="1" t="str">
        <f t="shared" si="77"/>
        <v/>
      </c>
      <c r="AK75" s="1">
        <f t="shared" ref="AK75:AL138" si="97">IF(D75="",0,IF(OR(D75="B",D75="XB"),1,INT(RIGHT(D75))))+IF(I75="",0,IF(OR(I75="B",I75="XB"),1,INT(RIGHT(I75))))+IF(P75="",0,IF(OR(P75="B",P75="XB"),1,INT(RIGHT(P75))))</f>
        <v>0</v>
      </c>
      <c r="AL75" s="1">
        <f t="shared" si="97"/>
        <v>0</v>
      </c>
      <c r="AM75" s="1" t="str">
        <f t="shared" si="63"/>
        <v/>
      </c>
      <c r="AN75" s="1">
        <f t="shared" si="78"/>
        <v>0</v>
      </c>
      <c r="AO75" s="1" t="str">
        <f t="shared" si="52"/>
        <v/>
      </c>
      <c r="AP75" s="1" t="str">
        <f t="shared" si="79"/>
        <v>N</v>
      </c>
      <c r="AQ75" s="1" t="str">
        <f t="shared" si="80"/>
        <v>N</v>
      </c>
      <c r="AR75" s="1" t="str">
        <f t="shared" si="81"/>
        <v>N</v>
      </c>
      <c r="AS75" s="1" t="str">
        <f t="shared" si="82"/>
        <v/>
      </c>
      <c r="AT75" s="15" t="str">
        <f t="shared" ref="AT75:AT138" si="9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83"/>
        <v/>
      </c>
      <c r="AV75" s="1" t="str">
        <f t="shared" si="84"/>
        <v/>
      </c>
      <c r="AW75" s="1" t="str">
        <f t="shared" si="85"/>
        <v/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56"/>
        <v>00000</v>
      </c>
      <c r="BC75" s="1" t="str">
        <f t="shared" si="56"/>
        <v>00000</v>
      </c>
      <c r="BD75" s="1" t="str">
        <f t="shared" si="57"/>
        <v>000000</v>
      </c>
      <c r="BE75" s="1" t="str">
        <f t="shared" si="57"/>
        <v>000000</v>
      </c>
      <c r="BF75" s="1" t="str">
        <f t="shared" ref="BF75:BF109" si="101">IF(COUNTBLANK(AZ70:AZ74)&gt;2,"B","P")</f>
        <v>B</v>
      </c>
      <c r="BG75" s="1" t="str">
        <f t="shared" si="86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7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8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69"/>
        <v/>
      </c>
      <c r="C76" s="101" t="str">
        <f t="shared" si="59"/>
        <v/>
      </c>
      <c r="D76" s="96" t="str">
        <f t="shared" si="89"/>
        <v/>
      </c>
      <c r="E76" s="97" t="str">
        <f t="shared" si="89"/>
        <v/>
      </c>
      <c r="F76" s="8" t="str">
        <f t="shared" si="70"/>
        <v/>
      </c>
      <c r="H76" s="104" t="str">
        <f t="shared" si="60"/>
        <v/>
      </c>
      <c r="I76" s="96" t="str">
        <f t="shared" si="90"/>
        <v/>
      </c>
      <c r="J76" s="97" t="str">
        <f t="shared" si="90"/>
        <v/>
      </c>
      <c r="K76" s="8" t="str">
        <f t="shared" si="91"/>
        <v/>
      </c>
      <c r="L76" s="54"/>
      <c r="M76" s="17" t="str">
        <f>IF('Hedging Dashboard'!AH76="","",'Hedging Dashboard'!AH76)</f>
        <v/>
      </c>
      <c r="O76" s="9" t="str">
        <f t="shared" si="61"/>
        <v/>
      </c>
      <c r="P76" s="96" t="str">
        <f t="shared" si="92"/>
        <v/>
      </c>
      <c r="Q76" s="97" t="str">
        <f t="shared" si="92"/>
        <v/>
      </c>
      <c r="R76" s="4" t="str">
        <f t="shared" si="93"/>
        <v/>
      </c>
      <c r="S76" s="4" t="str">
        <f t="shared" si="71"/>
        <v/>
      </c>
      <c r="T76" s="130" t="str">
        <f t="shared" si="94"/>
        <v/>
      </c>
      <c r="U76" s="4" t="str">
        <f>IF(M76="","",IF(B76="NB",U75,IF(T76="",SUM($T$5:$T76)+S76,SUM($T$5:$T76))))</f>
        <v/>
      </c>
      <c r="V76" s="108" t="str">
        <f t="shared" si="58"/>
        <v/>
      </c>
      <c r="W76" s="82" t="e">
        <f t="shared" si="72"/>
        <v>#VALUE!</v>
      </c>
      <c r="X76" s="84" t="str">
        <f t="shared" si="73"/>
        <v/>
      </c>
      <c r="Y76" s="9" t="str">
        <f t="shared" si="64"/>
        <v>B</v>
      </c>
      <c r="Z76" s="4" t="str">
        <f t="shared" si="65"/>
        <v>D</v>
      </c>
      <c r="AA76" s="4" t="str">
        <f t="shared" si="66"/>
        <v>B</v>
      </c>
      <c r="AB76" s="4" t="str">
        <f t="shared" si="62"/>
        <v/>
      </c>
      <c r="AC76" s="4" t="str">
        <f t="shared" si="67"/>
        <v/>
      </c>
      <c r="AD76" s="4" t="str">
        <f t="shared" si="68"/>
        <v/>
      </c>
      <c r="AE76" s="1" t="str">
        <f t="shared" si="74"/>
        <v/>
      </c>
      <c r="AF76" s="1" t="str">
        <f t="shared" si="75"/>
        <v/>
      </c>
      <c r="AG76" s="1" t="str">
        <f t="shared" si="95"/>
        <v/>
      </c>
      <c r="AH76" s="1" t="str">
        <f t="shared" si="96"/>
        <v/>
      </c>
      <c r="AI76" s="1" t="str">
        <f t="shared" si="76"/>
        <v/>
      </c>
      <c r="AJ76" s="1" t="str">
        <f t="shared" si="77"/>
        <v/>
      </c>
      <c r="AK76" s="1">
        <f t="shared" si="97"/>
        <v>0</v>
      </c>
      <c r="AL76" s="1">
        <f t="shared" si="97"/>
        <v>0</v>
      </c>
      <c r="AM76" s="1" t="str">
        <f t="shared" si="63"/>
        <v/>
      </c>
      <c r="AN76" s="1">
        <f t="shared" si="78"/>
        <v>0</v>
      </c>
      <c r="AO76" s="1" t="str">
        <f t="shared" ref="AO76:AO109" si="108">IF(M75="","",IF(AW75="R","S",IF(AO75="S","C",IF(S75&gt;=0,"S","C"))))</f>
        <v/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 t="str">
        <f t="shared" si="82"/>
        <v/>
      </c>
      <c r="AT76" s="15" t="str">
        <f t="shared" si="98"/>
        <v/>
      </c>
      <c r="AU76" s="1" t="str">
        <f t="shared" si="83"/>
        <v/>
      </c>
      <c r="AV76" s="1" t="str">
        <f t="shared" si="84"/>
        <v/>
      </c>
      <c r="AW76" s="1" t="str">
        <f t="shared" si="85"/>
        <v/>
      </c>
      <c r="AX76" s="1" t="str">
        <f t="shared" si="99"/>
        <v/>
      </c>
      <c r="AY76" s="1" t="str">
        <f t="shared" si="10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56"/>
        <v>00000</v>
      </c>
      <c r="BC76" s="1" t="str">
        <f t="shared" si="56"/>
        <v>00000</v>
      </c>
      <c r="BD76" s="1" t="str">
        <f t="shared" si="57"/>
        <v>000000</v>
      </c>
      <c r="BE76" s="1" t="str">
        <f t="shared" si="57"/>
        <v>000000</v>
      </c>
      <c r="BF76" s="1" t="str">
        <f t="shared" si="101"/>
        <v>B</v>
      </c>
      <c r="BG76" s="1" t="str">
        <f t="shared" si="86"/>
        <v/>
      </c>
      <c r="BH76" s="1">
        <f t="shared" si="102"/>
        <v>0</v>
      </c>
      <c r="BI76" s="1" t="str">
        <f t="shared" si="87"/>
        <v/>
      </c>
      <c r="BJ76" s="1">
        <f t="shared" si="103"/>
        <v>0</v>
      </c>
      <c r="BK76" s="1" t="str">
        <f t="shared" si="88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69"/>
        <v/>
      </c>
      <c r="C77" s="101" t="str">
        <f t="shared" si="59"/>
        <v/>
      </c>
      <c r="D77" s="96" t="str">
        <f t="shared" si="89"/>
        <v/>
      </c>
      <c r="E77" s="97" t="str">
        <f t="shared" si="89"/>
        <v/>
      </c>
      <c r="F77" s="8" t="str">
        <f t="shared" si="70"/>
        <v/>
      </c>
      <c r="H77" s="104" t="str">
        <f t="shared" si="60"/>
        <v/>
      </c>
      <c r="I77" s="96" t="str">
        <f t="shared" si="90"/>
        <v/>
      </c>
      <c r="J77" s="97" t="str">
        <f t="shared" si="90"/>
        <v/>
      </c>
      <c r="K77" s="8" t="str">
        <f t="shared" si="91"/>
        <v/>
      </c>
      <c r="L77" s="54"/>
      <c r="M77" s="17" t="str">
        <f>IF('Hedging Dashboard'!AH77="","",'Hedging Dashboard'!AH77)</f>
        <v/>
      </c>
      <c r="O77" s="9" t="str">
        <f t="shared" si="61"/>
        <v/>
      </c>
      <c r="P77" s="96" t="str">
        <f t="shared" si="92"/>
        <v/>
      </c>
      <c r="Q77" s="97" t="str">
        <f t="shared" si="92"/>
        <v/>
      </c>
      <c r="R77" s="4" t="str">
        <f t="shared" si="93"/>
        <v/>
      </c>
      <c r="S77" s="4" t="str">
        <f t="shared" si="71"/>
        <v/>
      </c>
      <c r="T77" s="130" t="str">
        <f t="shared" si="94"/>
        <v/>
      </c>
      <c r="U77" s="4" t="str">
        <f>IF(M77="","",IF(B77="NB",U76,IF(T77="",SUM($T$5:$T77)+S77,SUM($T$5:$T77))))</f>
        <v/>
      </c>
      <c r="V77" s="108" t="str">
        <f t="shared" si="58"/>
        <v/>
      </c>
      <c r="W77" s="82" t="e">
        <f t="shared" si="72"/>
        <v>#VALUE!</v>
      </c>
      <c r="X77" s="84" t="str">
        <f t="shared" si="73"/>
        <v/>
      </c>
      <c r="Y77" s="9" t="str">
        <f t="shared" si="64"/>
        <v>B</v>
      </c>
      <c r="Z77" s="4" t="str">
        <f t="shared" si="65"/>
        <v>D</v>
      </c>
      <c r="AA77" s="4" t="str">
        <f t="shared" si="66"/>
        <v>B</v>
      </c>
      <c r="AB77" s="4" t="str">
        <f t="shared" si="62"/>
        <v/>
      </c>
      <c r="AC77" s="4" t="str">
        <f t="shared" si="67"/>
        <v/>
      </c>
      <c r="AD77" s="4" t="str">
        <f t="shared" si="68"/>
        <v/>
      </c>
      <c r="AE77" s="1" t="str">
        <f t="shared" si="74"/>
        <v/>
      </c>
      <c r="AF77" s="1" t="str">
        <f t="shared" si="75"/>
        <v/>
      </c>
      <c r="AG77" s="1" t="str">
        <f t="shared" si="95"/>
        <v/>
      </c>
      <c r="AH77" s="1" t="str">
        <f t="shared" si="96"/>
        <v/>
      </c>
      <c r="AI77" s="1" t="str">
        <f t="shared" si="76"/>
        <v/>
      </c>
      <c r="AJ77" s="1" t="str">
        <f t="shared" si="77"/>
        <v/>
      </c>
      <c r="AK77" s="1">
        <f t="shared" si="97"/>
        <v>0</v>
      </c>
      <c r="AL77" s="1">
        <f t="shared" si="97"/>
        <v>0</v>
      </c>
      <c r="AM77" s="1" t="str">
        <f t="shared" si="63"/>
        <v/>
      </c>
      <c r="AN77" s="1">
        <f t="shared" si="78"/>
        <v>0</v>
      </c>
      <c r="AO77" s="1" t="str">
        <f t="shared" si="108"/>
        <v/>
      </c>
      <c r="AP77" s="1" t="str">
        <f t="shared" si="79"/>
        <v>N</v>
      </c>
      <c r="AQ77" s="1" t="str">
        <f t="shared" si="80"/>
        <v>N</v>
      </c>
      <c r="AR77" s="1" t="str">
        <f t="shared" si="81"/>
        <v>N</v>
      </c>
      <c r="AS77" s="1" t="str">
        <f t="shared" si="82"/>
        <v/>
      </c>
      <c r="AT77" s="15" t="str">
        <f t="shared" si="98"/>
        <v/>
      </c>
      <c r="AU77" s="1" t="str">
        <f t="shared" si="83"/>
        <v/>
      </c>
      <c r="AV77" s="1" t="str">
        <f t="shared" si="84"/>
        <v/>
      </c>
      <c r="AW77" s="1" t="str">
        <f t="shared" si="85"/>
        <v/>
      </c>
      <c r="AX77" s="1" t="str">
        <f t="shared" si="99"/>
        <v/>
      </c>
      <c r="AY77" s="1" t="str">
        <f t="shared" si="10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56"/>
        <v>00000</v>
      </c>
      <c r="BC77" s="1" t="str">
        <f t="shared" si="56"/>
        <v>00000</v>
      </c>
      <c r="BD77" s="1" t="str">
        <f t="shared" si="57"/>
        <v>000000</v>
      </c>
      <c r="BE77" s="1" t="str">
        <f t="shared" si="57"/>
        <v>000000</v>
      </c>
      <c r="BF77" s="1" t="str">
        <f t="shared" si="101"/>
        <v>B</v>
      </c>
      <c r="BG77" s="1" t="str">
        <f t="shared" si="86"/>
        <v/>
      </c>
      <c r="BH77" s="1">
        <f t="shared" si="102"/>
        <v>0</v>
      </c>
      <c r="BI77" s="1" t="str">
        <f t="shared" si="87"/>
        <v/>
      </c>
      <c r="BJ77" s="1">
        <f t="shared" si="103"/>
        <v>0</v>
      </c>
      <c r="BK77" s="1" t="str">
        <f t="shared" si="88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69"/>
        <v/>
      </c>
      <c r="C78" s="101" t="str">
        <f t="shared" si="59"/>
        <v/>
      </c>
      <c r="D78" s="96" t="str">
        <f t="shared" si="89"/>
        <v/>
      </c>
      <c r="E78" s="97" t="str">
        <f t="shared" si="89"/>
        <v/>
      </c>
      <c r="F78" s="8" t="str">
        <f t="shared" si="70"/>
        <v/>
      </c>
      <c r="H78" s="104" t="str">
        <f t="shared" si="60"/>
        <v/>
      </c>
      <c r="I78" s="96" t="str">
        <f t="shared" si="90"/>
        <v/>
      </c>
      <c r="J78" s="97" t="str">
        <f t="shared" si="90"/>
        <v/>
      </c>
      <c r="K78" s="8" t="str">
        <f t="shared" si="91"/>
        <v/>
      </c>
      <c r="L78" s="54"/>
      <c r="M78" s="17" t="str">
        <f>IF('Hedging Dashboard'!AH78="","",'Hedging Dashboard'!AH78)</f>
        <v/>
      </c>
      <c r="O78" s="9" t="str">
        <f t="shared" si="61"/>
        <v/>
      </c>
      <c r="P78" s="96" t="str">
        <f t="shared" si="92"/>
        <v/>
      </c>
      <c r="Q78" s="97" t="str">
        <f t="shared" si="92"/>
        <v/>
      </c>
      <c r="R78" s="4" t="str">
        <f t="shared" si="93"/>
        <v/>
      </c>
      <c r="S78" s="4" t="str">
        <f t="shared" si="71"/>
        <v/>
      </c>
      <c r="T78" s="130" t="str">
        <f t="shared" si="94"/>
        <v/>
      </c>
      <c r="U78" s="4" t="str">
        <f>IF(M78="","",IF(B78="NB",U77,IF(T78="",SUM($T$5:$T78)+S78,SUM($T$5:$T78))))</f>
        <v/>
      </c>
      <c r="V78" s="108" t="str">
        <f t="shared" si="58"/>
        <v/>
      </c>
      <c r="W78" s="82" t="e">
        <f t="shared" si="72"/>
        <v>#VALUE!</v>
      </c>
      <c r="X78" s="84" t="str">
        <f t="shared" si="73"/>
        <v/>
      </c>
      <c r="Y78" s="9" t="str">
        <f t="shared" si="64"/>
        <v>B</v>
      </c>
      <c r="Z78" s="4" t="str">
        <f t="shared" si="65"/>
        <v>D</v>
      </c>
      <c r="AA78" s="4" t="str">
        <f t="shared" si="66"/>
        <v>B</v>
      </c>
      <c r="AB78" s="4" t="str">
        <f t="shared" si="62"/>
        <v/>
      </c>
      <c r="AC78" s="4" t="str">
        <f t="shared" si="67"/>
        <v/>
      </c>
      <c r="AD78" s="4" t="str">
        <f t="shared" si="68"/>
        <v/>
      </c>
      <c r="AE78" s="1" t="str">
        <f t="shared" si="74"/>
        <v/>
      </c>
      <c r="AF78" s="1" t="str">
        <f t="shared" si="75"/>
        <v/>
      </c>
      <c r="AG78" s="1" t="str">
        <f t="shared" si="95"/>
        <v/>
      </c>
      <c r="AH78" s="1" t="str">
        <f t="shared" si="96"/>
        <v/>
      </c>
      <c r="AI78" s="1" t="str">
        <f t="shared" si="76"/>
        <v/>
      </c>
      <c r="AJ78" s="1" t="str">
        <f t="shared" si="77"/>
        <v/>
      </c>
      <c r="AK78" s="1">
        <f t="shared" si="97"/>
        <v>0</v>
      </c>
      <c r="AL78" s="1">
        <f t="shared" si="97"/>
        <v>0</v>
      </c>
      <c r="AM78" s="1" t="str">
        <f t="shared" si="63"/>
        <v/>
      </c>
      <c r="AN78" s="1">
        <f t="shared" si="78"/>
        <v>0</v>
      </c>
      <c r="AO78" s="1" t="str">
        <f t="shared" si="108"/>
        <v/>
      </c>
      <c r="AP78" s="1" t="str">
        <f t="shared" si="79"/>
        <v>N</v>
      </c>
      <c r="AQ78" s="1" t="str">
        <f t="shared" si="80"/>
        <v>N</v>
      </c>
      <c r="AR78" s="1" t="str">
        <f t="shared" si="81"/>
        <v>N</v>
      </c>
      <c r="AS78" s="1" t="str">
        <f t="shared" si="82"/>
        <v/>
      </c>
      <c r="AT78" s="15" t="str">
        <f t="shared" si="98"/>
        <v/>
      </c>
      <c r="AU78" s="1" t="str">
        <f t="shared" si="83"/>
        <v/>
      </c>
      <c r="AV78" s="1" t="str">
        <f t="shared" si="84"/>
        <v/>
      </c>
      <c r="AW78" s="1" t="str">
        <f t="shared" si="85"/>
        <v/>
      </c>
      <c r="AX78" s="1" t="str">
        <f t="shared" si="99"/>
        <v/>
      </c>
      <c r="AY78" s="1" t="str">
        <f t="shared" si="10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56"/>
        <v>00000</v>
      </c>
      <c r="BC78" s="1" t="str">
        <f t="shared" si="56"/>
        <v>00000</v>
      </c>
      <c r="BD78" s="1" t="str">
        <f t="shared" si="57"/>
        <v>000000</v>
      </c>
      <c r="BE78" s="1" t="str">
        <f t="shared" si="57"/>
        <v>000000</v>
      </c>
      <c r="BF78" s="1" t="str">
        <f t="shared" si="101"/>
        <v>B</v>
      </c>
      <c r="BG78" s="1" t="str">
        <f t="shared" si="86"/>
        <v/>
      </c>
      <c r="BH78" s="1">
        <f t="shared" si="102"/>
        <v>0</v>
      </c>
      <c r="BI78" s="1" t="str">
        <f t="shared" si="87"/>
        <v/>
      </c>
      <c r="BJ78" s="1">
        <f t="shared" si="103"/>
        <v>0</v>
      </c>
      <c r="BK78" s="1" t="str">
        <f t="shared" si="88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5" t="str">
        <f t="shared" si="69"/>
        <v/>
      </c>
      <c r="C79" s="102" t="str">
        <f t="shared" si="59"/>
        <v/>
      </c>
      <c r="D79" s="98" t="str">
        <f t="shared" si="89"/>
        <v/>
      </c>
      <c r="E79" s="99" t="str">
        <f t="shared" si="89"/>
        <v/>
      </c>
      <c r="F79" s="10" t="str">
        <f t="shared" si="70"/>
        <v/>
      </c>
      <c r="H79" s="105" t="str">
        <f t="shared" si="60"/>
        <v/>
      </c>
      <c r="I79" s="98" t="str">
        <f t="shared" si="90"/>
        <v/>
      </c>
      <c r="J79" s="99" t="str">
        <f t="shared" si="90"/>
        <v/>
      </c>
      <c r="K79" s="10" t="str">
        <f t="shared" si="91"/>
        <v/>
      </c>
      <c r="L79" s="54"/>
      <c r="M79" s="18" t="str">
        <f>IF('Hedging Dashboard'!AH79="","",'Hedging Dashboard'!AH79)</f>
        <v/>
      </c>
      <c r="O79" s="85" t="str">
        <f t="shared" si="61"/>
        <v/>
      </c>
      <c r="P79" s="98" t="str">
        <f t="shared" si="92"/>
        <v/>
      </c>
      <c r="Q79" s="99" t="str">
        <f t="shared" si="92"/>
        <v/>
      </c>
      <c r="R79" s="5" t="str">
        <f t="shared" si="93"/>
        <v/>
      </c>
      <c r="S79" s="5" t="str">
        <f t="shared" si="71"/>
        <v/>
      </c>
      <c r="T79" s="131" t="str">
        <f t="shared" si="94"/>
        <v/>
      </c>
      <c r="U79" s="5" t="str">
        <f>IF(M79="","",IF(B79="NB",U78,IF(T79="",SUM($T$5:$T79)+S79,SUM($T$5:$T79))))</f>
        <v/>
      </c>
      <c r="V79" s="109" t="str">
        <f t="shared" si="58"/>
        <v/>
      </c>
      <c r="W79" s="82" t="e">
        <f t="shared" si="72"/>
        <v>#VALUE!</v>
      </c>
      <c r="X79" s="84" t="str">
        <f t="shared" si="73"/>
        <v/>
      </c>
      <c r="Y79" s="9" t="str">
        <f t="shared" si="64"/>
        <v>B</v>
      </c>
      <c r="Z79" s="4" t="str">
        <f t="shared" si="65"/>
        <v>D</v>
      </c>
      <c r="AA79" s="4" t="str">
        <f t="shared" si="66"/>
        <v>B</v>
      </c>
      <c r="AB79" s="4" t="str">
        <f t="shared" si="62"/>
        <v/>
      </c>
      <c r="AC79" s="4" t="str">
        <f t="shared" si="67"/>
        <v/>
      </c>
      <c r="AD79" s="4" t="str">
        <f t="shared" si="68"/>
        <v/>
      </c>
      <c r="AE79" s="1" t="str">
        <f t="shared" si="74"/>
        <v/>
      </c>
      <c r="AF79" s="1" t="str">
        <f t="shared" si="75"/>
        <v/>
      </c>
      <c r="AG79" s="1" t="str">
        <f t="shared" si="95"/>
        <v/>
      </c>
      <c r="AH79" s="1" t="str">
        <f t="shared" si="96"/>
        <v/>
      </c>
      <c r="AI79" s="1" t="str">
        <f t="shared" si="76"/>
        <v/>
      </c>
      <c r="AJ79" s="1" t="str">
        <f t="shared" si="77"/>
        <v/>
      </c>
      <c r="AK79" s="1">
        <f t="shared" si="97"/>
        <v>0</v>
      </c>
      <c r="AL79" s="1">
        <f t="shared" si="97"/>
        <v>0</v>
      </c>
      <c r="AM79" s="1" t="str">
        <f t="shared" si="63"/>
        <v/>
      </c>
      <c r="AN79" s="1">
        <f t="shared" si="78"/>
        <v>0</v>
      </c>
      <c r="AO79" s="1" t="str">
        <f t="shared" si="108"/>
        <v/>
      </c>
      <c r="AP79" s="1" t="str">
        <f t="shared" si="79"/>
        <v>N</v>
      </c>
      <c r="AQ79" s="1" t="str">
        <f t="shared" si="80"/>
        <v>N</v>
      </c>
      <c r="AR79" s="1" t="str">
        <f t="shared" si="81"/>
        <v>N</v>
      </c>
      <c r="AS79" s="1" t="str">
        <f t="shared" si="82"/>
        <v/>
      </c>
      <c r="AT79" s="15" t="str">
        <f t="shared" si="98"/>
        <v/>
      </c>
      <c r="AU79" s="1" t="str">
        <f t="shared" si="83"/>
        <v/>
      </c>
      <c r="AV79" s="1" t="str">
        <f t="shared" si="84"/>
        <v/>
      </c>
      <c r="AW79" s="1" t="str">
        <f t="shared" si="85"/>
        <v/>
      </c>
      <c r="AX79" s="1" t="str">
        <f t="shared" si="99"/>
        <v/>
      </c>
      <c r="AY79" s="1" t="str">
        <f t="shared" si="10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56"/>
        <v>00000</v>
      </c>
      <c r="BC79" s="1" t="str">
        <f t="shared" si="56"/>
        <v>00000</v>
      </c>
      <c r="BD79" s="1" t="str">
        <f t="shared" si="57"/>
        <v>000000</v>
      </c>
      <c r="BE79" s="1" t="str">
        <f t="shared" si="57"/>
        <v>000000</v>
      </c>
      <c r="BF79" s="1" t="str">
        <f t="shared" si="101"/>
        <v>B</v>
      </c>
      <c r="BG79" s="1" t="str">
        <f t="shared" si="86"/>
        <v/>
      </c>
      <c r="BH79" s="1">
        <f t="shared" si="102"/>
        <v>0</v>
      </c>
      <c r="BI79" s="1" t="str">
        <f t="shared" si="87"/>
        <v/>
      </c>
      <c r="BJ79" s="1">
        <f t="shared" si="103"/>
        <v>0</v>
      </c>
      <c r="BK79" s="1" t="str">
        <f t="shared" si="88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69"/>
        <v/>
      </c>
      <c r="C80" s="100" t="str">
        <f t="shared" si="59"/>
        <v/>
      </c>
      <c r="D80" s="13" t="str">
        <f t="shared" si="89"/>
        <v/>
      </c>
      <c r="E80" s="45" t="str">
        <f t="shared" si="89"/>
        <v/>
      </c>
      <c r="F80" s="14" t="str">
        <f t="shared" si="70"/>
        <v/>
      </c>
      <c r="H80" s="103" t="str">
        <f t="shared" si="60"/>
        <v/>
      </c>
      <c r="I80" s="13" t="str">
        <f t="shared" si="90"/>
        <v/>
      </c>
      <c r="J80" s="45" t="str">
        <f t="shared" si="90"/>
        <v/>
      </c>
      <c r="K80" s="14" t="str">
        <f t="shared" si="91"/>
        <v/>
      </c>
      <c r="L80" s="54"/>
      <c r="M80" s="16" t="str">
        <f>IF('Hedging Dashboard'!AH80="","",'Hedging Dashboard'!AH80)</f>
        <v/>
      </c>
      <c r="O80" s="12" t="str">
        <f t="shared" si="61"/>
        <v/>
      </c>
      <c r="P80" s="13" t="str">
        <f t="shared" si="92"/>
        <v/>
      </c>
      <c r="Q80" s="45" t="str">
        <f t="shared" si="92"/>
        <v/>
      </c>
      <c r="R80" s="95" t="str">
        <f t="shared" si="93"/>
        <v/>
      </c>
      <c r="S80" s="95" t="str">
        <f t="shared" si="71"/>
        <v/>
      </c>
      <c r="T80" s="106" t="str">
        <f t="shared" si="94"/>
        <v/>
      </c>
      <c r="U80" s="95" t="str">
        <f>IF(M80="","",IF(B80="NB",U79,IF(T80="",SUM($T$5:$T80)+S80,SUM($T$5:$T80))))</f>
        <v/>
      </c>
      <c r="V80" s="107" t="str">
        <f t="shared" si="58"/>
        <v/>
      </c>
      <c r="W80" s="82" t="e">
        <f t="shared" si="72"/>
        <v>#VALUE!</v>
      </c>
      <c r="X80" s="84" t="str">
        <f t="shared" si="73"/>
        <v/>
      </c>
      <c r="Y80" s="9" t="str">
        <f t="shared" si="64"/>
        <v>B</v>
      </c>
      <c r="Z80" s="4" t="str">
        <f t="shared" si="65"/>
        <v>D</v>
      </c>
      <c r="AA80" s="4" t="str">
        <f t="shared" si="66"/>
        <v>B</v>
      </c>
      <c r="AB80" s="4" t="str">
        <f t="shared" si="62"/>
        <v/>
      </c>
      <c r="AC80" s="4" t="str">
        <f t="shared" si="67"/>
        <v/>
      </c>
      <c r="AD80" s="4" t="str">
        <f t="shared" si="68"/>
        <v/>
      </c>
      <c r="AE80" s="1" t="str">
        <f t="shared" si="74"/>
        <v/>
      </c>
      <c r="AF80" s="1" t="str">
        <f t="shared" si="75"/>
        <v/>
      </c>
      <c r="AG80" s="1" t="str">
        <f t="shared" si="95"/>
        <v/>
      </c>
      <c r="AH80" s="1" t="str">
        <f t="shared" si="96"/>
        <v/>
      </c>
      <c r="AI80" s="1" t="str">
        <f t="shared" si="76"/>
        <v/>
      </c>
      <c r="AJ80" s="1" t="str">
        <f t="shared" si="77"/>
        <v/>
      </c>
      <c r="AK80" s="1">
        <f t="shared" si="97"/>
        <v>0</v>
      </c>
      <c r="AL80" s="1">
        <f t="shared" si="97"/>
        <v>0</v>
      </c>
      <c r="AM80" s="1" t="str">
        <f t="shared" si="63"/>
        <v/>
      </c>
      <c r="AN80" s="1">
        <f t="shared" si="78"/>
        <v>0</v>
      </c>
      <c r="AO80" s="1" t="str">
        <f t="shared" si="108"/>
        <v/>
      </c>
      <c r="AP80" s="1" t="str">
        <f t="shared" si="79"/>
        <v>N</v>
      </c>
      <c r="AQ80" s="1" t="str">
        <f t="shared" si="80"/>
        <v>N</v>
      </c>
      <c r="AR80" s="1" t="str">
        <f t="shared" si="81"/>
        <v>N</v>
      </c>
      <c r="AS80" s="1" t="str">
        <f t="shared" si="82"/>
        <v/>
      </c>
      <c r="AT80" s="15" t="str">
        <f t="shared" si="98"/>
        <v/>
      </c>
      <c r="AU80" s="1" t="str">
        <f t="shared" si="83"/>
        <v/>
      </c>
      <c r="AV80" s="1" t="str">
        <f t="shared" si="84"/>
        <v/>
      </c>
      <c r="AW80" s="1" t="str">
        <f t="shared" si="85"/>
        <v/>
      </c>
      <c r="AX80" s="1" t="str">
        <f t="shared" si="99"/>
        <v/>
      </c>
      <c r="AY80" s="1" t="str">
        <f t="shared" si="10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56"/>
        <v>00000</v>
      </c>
      <c r="BC80" s="1" t="str">
        <f t="shared" si="56"/>
        <v>00000</v>
      </c>
      <c r="BD80" s="1" t="str">
        <f t="shared" si="57"/>
        <v>000000</v>
      </c>
      <c r="BE80" s="1" t="str">
        <f t="shared" si="57"/>
        <v>000000</v>
      </c>
      <c r="BF80" s="1" t="str">
        <f t="shared" si="101"/>
        <v>B</v>
      </c>
      <c r="BG80" s="1" t="str">
        <f t="shared" si="86"/>
        <v/>
      </c>
      <c r="BH80" s="1">
        <f t="shared" si="102"/>
        <v>0</v>
      </c>
      <c r="BI80" s="1" t="str">
        <f t="shared" si="87"/>
        <v/>
      </c>
      <c r="BJ80" s="1">
        <f t="shared" si="103"/>
        <v>0</v>
      </c>
      <c r="BK80" s="1" t="str">
        <f t="shared" si="88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69"/>
        <v/>
      </c>
      <c r="C81" s="101" t="str">
        <f t="shared" si="59"/>
        <v/>
      </c>
      <c r="D81" s="96" t="str">
        <f t="shared" si="89"/>
        <v/>
      </c>
      <c r="E81" s="97" t="str">
        <f t="shared" si="89"/>
        <v/>
      </c>
      <c r="F81" s="8" t="str">
        <f t="shared" si="70"/>
        <v/>
      </c>
      <c r="H81" s="104" t="str">
        <f t="shared" si="60"/>
        <v/>
      </c>
      <c r="I81" s="96" t="str">
        <f t="shared" si="90"/>
        <v/>
      </c>
      <c r="J81" s="97" t="str">
        <f t="shared" si="90"/>
        <v/>
      </c>
      <c r="K81" s="8" t="str">
        <f t="shared" si="91"/>
        <v/>
      </c>
      <c r="L81" s="54"/>
      <c r="M81" s="17" t="str">
        <f>IF('Hedging Dashboard'!AH81="","",'Hedging Dashboard'!AH81)</f>
        <v/>
      </c>
      <c r="O81" s="9" t="str">
        <f t="shared" si="61"/>
        <v/>
      </c>
      <c r="P81" s="96" t="str">
        <f t="shared" si="92"/>
        <v/>
      </c>
      <c r="Q81" s="97" t="str">
        <f t="shared" si="92"/>
        <v/>
      </c>
      <c r="R81" s="4" t="str">
        <f t="shared" si="93"/>
        <v/>
      </c>
      <c r="S81" s="4" t="str">
        <f t="shared" si="71"/>
        <v/>
      </c>
      <c r="T81" s="130" t="str">
        <f t="shared" si="94"/>
        <v/>
      </c>
      <c r="U81" s="4" t="str">
        <f>IF(M81="","",IF(B81="NB",U80,IF(T81="",SUM($T$5:$T81)+S81,SUM($T$5:$T81))))</f>
        <v/>
      </c>
      <c r="V81" s="108" t="str">
        <f t="shared" si="58"/>
        <v/>
      </c>
      <c r="W81" s="82" t="e">
        <f t="shared" si="72"/>
        <v>#VALUE!</v>
      </c>
      <c r="X81" s="84" t="str">
        <f t="shared" si="73"/>
        <v/>
      </c>
      <c r="Y81" s="9" t="str">
        <f t="shared" si="64"/>
        <v>B</v>
      </c>
      <c r="Z81" s="4" t="str">
        <f t="shared" si="65"/>
        <v>D</v>
      </c>
      <c r="AA81" s="4" t="str">
        <f t="shared" si="66"/>
        <v>B</v>
      </c>
      <c r="AB81" s="4" t="str">
        <f t="shared" si="62"/>
        <v/>
      </c>
      <c r="AC81" s="4" t="str">
        <f t="shared" si="67"/>
        <v/>
      </c>
      <c r="AD81" s="4" t="str">
        <f t="shared" si="68"/>
        <v/>
      </c>
      <c r="AE81" s="1" t="str">
        <f t="shared" si="74"/>
        <v/>
      </c>
      <c r="AF81" s="1" t="str">
        <f t="shared" si="75"/>
        <v/>
      </c>
      <c r="AG81" s="1" t="str">
        <f t="shared" si="95"/>
        <v/>
      </c>
      <c r="AH81" s="1" t="str">
        <f t="shared" si="96"/>
        <v/>
      </c>
      <c r="AI81" s="1" t="str">
        <f t="shared" si="76"/>
        <v/>
      </c>
      <c r="AJ81" s="1" t="str">
        <f t="shared" si="77"/>
        <v/>
      </c>
      <c r="AK81" s="1">
        <f t="shared" si="97"/>
        <v>0</v>
      </c>
      <c r="AL81" s="1">
        <f t="shared" si="97"/>
        <v>0</v>
      </c>
      <c r="AM81" s="1" t="str">
        <f t="shared" si="63"/>
        <v/>
      </c>
      <c r="AN81" s="1">
        <f t="shared" si="78"/>
        <v>0</v>
      </c>
      <c r="AO81" s="1" t="str">
        <f t="shared" si="108"/>
        <v/>
      </c>
      <c r="AP81" s="1" t="str">
        <f t="shared" si="79"/>
        <v>N</v>
      </c>
      <c r="AQ81" s="1" t="str">
        <f t="shared" si="80"/>
        <v>N</v>
      </c>
      <c r="AR81" s="1" t="str">
        <f t="shared" si="81"/>
        <v>N</v>
      </c>
      <c r="AS81" s="1" t="str">
        <f t="shared" si="82"/>
        <v/>
      </c>
      <c r="AT81" s="15" t="str">
        <f t="shared" si="98"/>
        <v/>
      </c>
      <c r="AU81" s="1" t="str">
        <f t="shared" si="83"/>
        <v/>
      </c>
      <c r="AV81" s="1" t="str">
        <f t="shared" si="84"/>
        <v/>
      </c>
      <c r="AW81" s="1" t="str">
        <f t="shared" si="85"/>
        <v/>
      </c>
      <c r="AX81" s="1" t="str">
        <f t="shared" si="99"/>
        <v/>
      </c>
      <c r="AY81" s="1" t="str">
        <f t="shared" si="10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56"/>
        <v>00000</v>
      </c>
      <c r="BC81" s="1" t="str">
        <f t="shared" si="56"/>
        <v>00000</v>
      </c>
      <c r="BD81" s="1" t="str">
        <f t="shared" si="57"/>
        <v>000000</v>
      </c>
      <c r="BE81" s="1" t="str">
        <f t="shared" si="57"/>
        <v>000000</v>
      </c>
      <c r="BF81" s="1" t="str">
        <f t="shared" si="101"/>
        <v>B</v>
      </c>
      <c r="BG81" s="1" t="str">
        <f t="shared" si="86"/>
        <v/>
      </c>
      <c r="BH81" s="1">
        <f t="shared" si="102"/>
        <v>0</v>
      </c>
      <c r="BI81" s="1" t="str">
        <f t="shared" si="87"/>
        <v/>
      </c>
      <c r="BJ81" s="1">
        <f t="shared" si="103"/>
        <v>0</v>
      </c>
      <c r="BK81" s="1" t="str">
        <f t="shared" si="88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69"/>
        <v/>
      </c>
      <c r="C82" s="101" t="str">
        <f t="shared" si="59"/>
        <v/>
      </c>
      <c r="D82" s="96" t="str">
        <f t="shared" si="89"/>
        <v/>
      </c>
      <c r="E82" s="97" t="str">
        <f t="shared" si="89"/>
        <v/>
      </c>
      <c r="F82" s="8" t="str">
        <f t="shared" si="70"/>
        <v/>
      </c>
      <c r="H82" s="104" t="str">
        <f t="shared" si="60"/>
        <v/>
      </c>
      <c r="I82" s="96" t="str">
        <f t="shared" si="90"/>
        <v/>
      </c>
      <c r="J82" s="97" t="str">
        <f t="shared" si="90"/>
        <v/>
      </c>
      <c r="K82" s="8" t="str">
        <f t="shared" si="91"/>
        <v/>
      </c>
      <c r="L82" s="54"/>
      <c r="M82" s="17" t="str">
        <f>IF('Hedging Dashboard'!AH82="","",'Hedging Dashboard'!AH82)</f>
        <v/>
      </c>
      <c r="O82" s="9" t="str">
        <f t="shared" si="61"/>
        <v/>
      </c>
      <c r="P82" s="96" t="str">
        <f t="shared" si="92"/>
        <v/>
      </c>
      <c r="Q82" s="97" t="str">
        <f t="shared" si="92"/>
        <v/>
      </c>
      <c r="R82" s="4" t="str">
        <f t="shared" si="93"/>
        <v/>
      </c>
      <c r="S82" s="4" t="str">
        <f t="shared" si="71"/>
        <v/>
      </c>
      <c r="T82" s="130" t="str">
        <f t="shared" si="94"/>
        <v/>
      </c>
      <c r="U82" s="4" t="str">
        <f>IF(M82="","",IF(B82="NB",U81,IF(T82="",SUM($T$5:$T82)+S82,SUM($T$5:$T82))))</f>
        <v/>
      </c>
      <c r="V82" s="108" t="str">
        <f t="shared" si="58"/>
        <v/>
      </c>
      <c r="W82" s="82" t="e">
        <f t="shared" si="72"/>
        <v>#VALUE!</v>
      </c>
      <c r="X82" s="84" t="str">
        <f t="shared" si="73"/>
        <v/>
      </c>
      <c r="Y82" s="9" t="str">
        <f t="shared" si="64"/>
        <v>B</v>
      </c>
      <c r="Z82" s="4" t="str">
        <f t="shared" si="65"/>
        <v>D</v>
      </c>
      <c r="AA82" s="4" t="str">
        <f t="shared" si="66"/>
        <v>B</v>
      </c>
      <c r="AB82" s="4" t="str">
        <f t="shared" si="62"/>
        <v/>
      </c>
      <c r="AC82" s="4" t="str">
        <f t="shared" si="67"/>
        <v/>
      </c>
      <c r="AD82" s="4" t="str">
        <f t="shared" si="68"/>
        <v/>
      </c>
      <c r="AE82" s="1" t="str">
        <f t="shared" si="74"/>
        <v/>
      </c>
      <c r="AF82" s="1" t="str">
        <f t="shared" si="75"/>
        <v/>
      </c>
      <c r="AG82" s="1" t="str">
        <f t="shared" si="95"/>
        <v/>
      </c>
      <c r="AH82" s="1" t="str">
        <f t="shared" si="96"/>
        <v/>
      </c>
      <c r="AI82" s="1" t="str">
        <f t="shared" si="76"/>
        <v/>
      </c>
      <c r="AJ82" s="1" t="str">
        <f t="shared" si="77"/>
        <v/>
      </c>
      <c r="AK82" s="1">
        <f t="shared" si="97"/>
        <v>0</v>
      </c>
      <c r="AL82" s="1">
        <f t="shared" si="97"/>
        <v>0</v>
      </c>
      <c r="AM82" s="1" t="str">
        <f t="shared" si="63"/>
        <v/>
      </c>
      <c r="AN82" s="1">
        <f t="shared" si="78"/>
        <v>0</v>
      </c>
      <c r="AO82" s="1" t="str">
        <f t="shared" si="108"/>
        <v/>
      </c>
      <c r="AP82" s="1" t="str">
        <f t="shared" si="79"/>
        <v>N</v>
      </c>
      <c r="AQ82" s="1" t="str">
        <f t="shared" si="80"/>
        <v>N</v>
      </c>
      <c r="AR82" s="1" t="str">
        <f t="shared" si="81"/>
        <v>N</v>
      </c>
      <c r="AS82" s="1" t="str">
        <f t="shared" si="82"/>
        <v/>
      </c>
      <c r="AT82" s="15" t="str">
        <f t="shared" si="98"/>
        <v/>
      </c>
      <c r="AU82" s="1" t="str">
        <f t="shared" si="83"/>
        <v/>
      </c>
      <c r="AV82" s="1" t="str">
        <f t="shared" si="84"/>
        <v/>
      </c>
      <c r="AW82" s="1" t="str">
        <f t="shared" si="85"/>
        <v/>
      </c>
      <c r="AX82" s="1" t="str">
        <f t="shared" si="99"/>
        <v/>
      </c>
      <c r="AY82" s="1" t="str">
        <f t="shared" si="10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00000</v>
      </c>
      <c r="BD82" s="1" t="str">
        <f t="shared" si="57"/>
        <v>000000</v>
      </c>
      <c r="BE82" s="1" t="str">
        <f t="shared" si="57"/>
        <v>000000</v>
      </c>
      <c r="BF82" s="1" t="str">
        <f t="shared" si="101"/>
        <v>B</v>
      </c>
      <c r="BG82" s="1" t="str">
        <f t="shared" si="86"/>
        <v/>
      </c>
      <c r="BH82" s="1">
        <f t="shared" si="102"/>
        <v>0</v>
      </c>
      <c r="BI82" s="1" t="str">
        <f t="shared" si="87"/>
        <v/>
      </c>
      <c r="BJ82" s="1">
        <f t="shared" si="103"/>
        <v>0</v>
      </c>
      <c r="BK82" s="1" t="str">
        <f t="shared" si="88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69"/>
        <v/>
      </c>
      <c r="C83" s="101" t="str">
        <f t="shared" si="59"/>
        <v/>
      </c>
      <c r="D83" s="96" t="str">
        <f t="shared" si="89"/>
        <v/>
      </c>
      <c r="E83" s="97" t="str">
        <f t="shared" si="89"/>
        <v/>
      </c>
      <c r="F83" s="8" t="str">
        <f t="shared" si="70"/>
        <v/>
      </c>
      <c r="H83" s="104" t="str">
        <f t="shared" si="60"/>
        <v/>
      </c>
      <c r="I83" s="96" t="str">
        <f t="shared" si="90"/>
        <v/>
      </c>
      <c r="J83" s="97" t="str">
        <f t="shared" si="90"/>
        <v/>
      </c>
      <c r="K83" s="8" t="str">
        <f t="shared" si="91"/>
        <v/>
      </c>
      <c r="L83" s="54"/>
      <c r="M83" s="17" t="str">
        <f>IF('Hedging Dashboard'!AH83="","",'Hedging Dashboard'!AH83)</f>
        <v/>
      </c>
      <c r="O83" s="9" t="str">
        <f t="shared" si="61"/>
        <v/>
      </c>
      <c r="P83" s="96" t="str">
        <f t="shared" si="92"/>
        <v/>
      </c>
      <c r="Q83" s="97" t="str">
        <f t="shared" si="92"/>
        <v/>
      </c>
      <c r="R83" s="4" t="str">
        <f t="shared" si="93"/>
        <v/>
      </c>
      <c r="S83" s="4" t="str">
        <f t="shared" si="71"/>
        <v/>
      </c>
      <c r="T83" s="130" t="str">
        <f t="shared" si="94"/>
        <v/>
      </c>
      <c r="U83" s="4" t="str">
        <f>IF(M83="","",IF(B83="NB",U82,IF(T83="",SUM($T$5:$T83)+S83,SUM($T$5:$T83))))</f>
        <v/>
      </c>
      <c r="V83" s="108" t="str">
        <f t="shared" si="58"/>
        <v/>
      </c>
      <c r="W83" s="82" t="e">
        <f t="shared" si="72"/>
        <v>#VALUE!</v>
      </c>
      <c r="X83" s="84" t="str">
        <f t="shared" si="73"/>
        <v/>
      </c>
      <c r="Y83" s="9" t="str">
        <f t="shared" si="64"/>
        <v>B</v>
      </c>
      <c r="Z83" s="4" t="str">
        <f t="shared" si="65"/>
        <v>D</v>
      </c>
      <c r="AA83" s="4" t="str">
        <f t="shared" si="66"/>
        <v>B</v>
      </c>
      <c r="AB83" s="4" t="str">
        <f t="shared" si="62"/>
        <v/>
      </c>
      <c r="AC83" s="4" t="str">
        <f t="shared" si="67"/>
        <v/>
      </c>
      <c r="AD83" s="4" t="str">
        <f t="shared" si="68"/>
        <v/>
      </c>
      <c r="AE83" s="1" t="str">
        <f t="shared" si="74"/>
        <v/>
      </c>
      <c r="AF83" s="1" t="str">
        <f t="shared" si="75"/>
        <v/>
      </c>
      <c r="AG83" s="1" t="str">
        <f t="shared" si="95"/>
        <v/>
      </c>
      <c r="AH83" s="1" t="str">
        <f t="shared" si="96"/>
        <v/>
      </c>
      <c r="AI83" s="1" t="str">
        <f t="shared" si="76"/>
        <v/>
      </c>
      <c r="AJ83" s="1" t="str">
        <f t="shared" si="77"/>
        <v/>
      </c>
      <c r="AK83" s="1">
        <f t="shared" si="97"/>
        <v>0</v>
      </c>
      <c r="AL83" s="1">
        <f t="shared" si="97"/>
        <v>0</v>
      </c>
      <c r="AM83" s="1" t="str">
        <f t="shared" si="63"/>
        <v/>
      </c>
      <c r="AN83" s="1">
        <f t="shared" si="78"/>
        <v>0</v>
      </c>
      <c r="AO83" s="1" t="str">
        <f t="shared" si="108"/>
        <v/>
      </c>
      <c r="AP83" s="1" t="str">
        <f t="shared" si="79"/>
        <v>N</v>
      </c>
      <c r="AQ83" s="1" t="str">
        <f t="shared" si="80"/>
        <v>N</v>
      </c>
      <c r="AR83" s="1" t="str">
        <f t="shared" si="81"/>
        <v>N</v>
      </c>
      <c r="AS83" s="1" t="str">
        <f t="shared" si="82"/>
        <v/>
      </c>
      <c r="AT83" s="15" t="str">
        <f t="shared" si="98"/>
        <v/>
      </c>
      <c r="AU83" s="1" t="str">
        <f t="shared" si="83"/>
        <v/>
      </c>
      <c r="AV83" s="1" t="str">
        <f t="shared" si="84"/>
        <v/>
      </c>
      <c r="AW83" s="1" t="str">
        <f t="shared" si="85"/>
        <v/>
      </c>
      <c r="AX83" s="1" t="str">
        <f t="shared" si="99"/>
        <v/>
      </c>
      <c r="AY83" s="1" t="str">
        <f t="shared" si="10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56"/>
        <v>00000</v>
      </c>
      <c r="BC83" s="1" t="str">
        <f t="shared" si="56"/>
        <v>00000</v>
      </c>
      <c r="BD83" s="1" t="str">
        <f t="shared" si="57"/>
        <v>000000</v>
      </c>
      <c r="BE83" s="1" t="str">
        <f t="shared" si="57"/>
        <v>000000</v>
      </c>
      <c r="BF83" s="1" t="str">
        <f t="shared" si="101"/>
        <v>B</v>
      </c>
      <c r="BG83" s="1" t="str">
        <f t="shared" si="86"/>
        <v/>
      </c>
      <c r="BH83" s="1">
        <f t="shared" si="102"/>
        <v>0</v>
      </c>
      <c r="BI83" s="1" t="str">
        <f t="shared" si="87"/>
        <v/>
      </c>
      <c r="BJ83" s="1">
        <f t="shared" si="103"/>
        <v>0</v>
      </c>
      <c r="BK83" s="1" t="str">
        <f t="shared" si="88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5" t="str">
        <f t="shared" si="69"/>
        <v/>
      </c>
      <c r="C84" s="102" t="str">
        <f t="shared" si="59"/>
        <v/>
      </c>
      <c r="D84" s="98" t="str">
        <f t="shared" si="89"/>
        <v/>
      </c>
      <c r="E84" s="99" t="str">
        <f t="shared" si="89"/>
        <v/>
      </c>
      <c r="F84" s="10" t="str">
        <f t="shared" si="70"/>
        <v/>
      </c>
      <c r="H84" s="105" t="str">
        <f t="shared" si="60"/>
        <v/>
      </c>
      <c r="I84" s="98" t="str">
        <f t="shared" si="90"/>
        <v/>
      </c>
      <c r="J84" s="99" t="str">
        <f t="shared" si="90"/>
        <v/>
      </c>
      <c r="K84" s="10" t="str">
        <f t="shared" si="91"/>
        <v/>
      </c>
      <c r="L84" s="54"/>
      <c r="M84" s="18" t="str">
        <f>IF('Hedging Dashboard'!AH84="","",'Hedging Dashboard'!AH84)</f>
        <v/>
      </c>
      <c r="O84" s="85" t="str">
        <f t="shared" si="61"/>
        <v/>
      </c>
      <c r="P84" s="98" t="str">
        <f t="shared" si="92"/>
        <v/>
      </c>
      <c r="Q84" s="99" t="str">
        <f t="shared" si="92"/>
        <v/>
      </c>
      <c r="R84" s="5" t="str">
        <f t="shared" si="93"/>
        <v/>
      </c>
      <c r="S84" s="5" t="str">
        <f t="shared" si="71"/>
        <v/>
      </c>
      <c r="T84" s="131" t="str">
        <f t="shared" si="94"/>
        <v/>
      </c>
      <c r="U84" s="5" t="str">
        <f>IF(M84="","",IF(B84="NB",U83,IF(T84="",SUM($T$5:$T84)+S84,SUM($T$5:$T84))))</f>
        <v/>
      </c>
      <c r="V84" s="109" t="str">
        <f t="shared" si="58"/>
        <v/>
      </c>
      <c r="W84" s="82" t="e">
        <f t="shared" si="72"/>
        <v>#VALUE!</v>
      </c>
      <c r="X84" s="84" t="str">
        <f t="shared" si="73"/>
        <v/>
      </c>
      <c r="Y84" s="9" t="str">
        <f t="shared" si="64"/>
        <v>B</v>
      </c>
      <c r="Z84" s="4" t="str">
        <f t="shared" si="65"/>
        <v>D</v>
      </c>
      <c r="AA84" s="4" t="str">
        <f t="shared" si="66"/>
        <v>B</v>
      </c>
      <c r="AB84" s="4" t="str">
        <f t="shared" si="62"/>
        <v/>
      </c>
      <c r="AC84" s="4" t="str">
        <f t="shared" si="67"/>
        <v/>
      </c>
      <c r="AD84" s="4" t="str">
        <f t="shared" si="68"/>
        <v/>
      </c>
      <c r="AE84" s="1" t="str">
        <f t="shared" si="74"/>
        <v/>
      </c>
      <c r="AF84" s="1" t="str">
        <f t="shared" si="75"/>
        <v/>
      </c>
      <c r="AG84" s="1" t="str">
        <f t="shared" si="95"/>
        <v/>
      </c>
      <c r="AH84" s="1" t="str">
        <f t="shared" si="96"/>
        <v/>
      </c>
      <c r="AI84" s="1" t="str">
        <f t="shared" si="76"/>
        <v/>
      </c>
      <c r="AJ84" s="1" t="str">
        <f t="shared" si="77"/>
        <v/>
      </c>
      <c r="AK84" s="1">
        <f t="shared" si="97"/>
        <v>0</v>
      </c>
      <c r="AL84" s="1">
        <f t="shared" si="97"/>
        <v>0</v>
      </c>
      <c r="AM84" s="1" t="str">
        <f t="shared" si="63"/>
        <v/>
      </c>
      <c r="AN84" s="1">
        <f t="shared" si="78"/>
        <v>0</v>
      </c>
      <c r="AO84" s="1" t="str">
        <f t="shared" si="108"/>
        <v/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 t="str">
        <f t="shared" si="82"/>
        <v/>
      </c>
      <c r="AT84" s="15" t="str">
        <f t="shared" si="98"/>
        <v/>
      </c>
      <c r="AU84" s="1" t="str">
        <f t="shared" si="83"/>
        <v/>
      </c>
      <c r="AV84" s="1" t="str">
        <f t="shared" si="84"/>
        <v/>
      </c>
      <c r="AW84" s="1" t="str">
        <f t="shared" si="85"/>
        <v/>
      </c>
      <c r="AX84" s="1" t="str">
        <f t="shared" si="99"/>
        <v/>
      </c>
      <c r="AY84" s="1" t="str">
        <f t="shared" si="10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56"/>
        <v>00000</v>
      </c>
      <c r="BC84" s="1" t="str">
        <f t="shared" si="56"/>
        <v>00000</v>
      </c>
      <c r="BD84" s="1" t="str">
        <f t="shared" si="57"/>
        <v>000000</v>
      </c>
      <c r="BE84" s="1" t="str">
        <f t="shared" si="57"/>
        <v>000000</v>
      </c>
      <c r="BF84" s="1" t="str">
        <f t="shared" si="101"/>
        <v>B</v>
      </c>
      <c r="BG84" s="1" t="str">
        <f t="shared" si="86"/>
        <v/>
      </c>
      <c r="BH84" s="1">
        <f t="shared" si="102"/>
        <v>0</v>
      </c>
      <c r="BI84" s="1" t="str">
        <f t="shared" si="87"/>
        <v/>
      </c>
      <c r="BJ84" s="1">
        <f t="shared" si="103"/>
        <v>0</v>
      </c>
      <c r="BK84" s="1" t="str">
        <f t="shared" si="88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69"/>
        <v/>
      </c>
      <c r="C85" s="100" t="str">
        <f t="shared" si="59"/>
        <v/>
      </c>
      <c r="D85" s="13" t="str">
        <f t="shared" si="89"/>
        <v/>
      </c>
      <c r="E85" s="45" t="str">
        <f t="shared" si="89"/>
        <v/>
      </c>
      <c r="F85" s="14" t="str">
        <f t="shared" si="70"/>
        <v/>
      </c>
      <c r="H85" s="103" t="str">
        <f t="shared" si="60"/>
        <v/>
      </c>
      <c r="I85" s="13" t="str">
        <f t="shared" si="90"/>
        <v/>
      </c>
      <c r="J85" s="45" t="str">
        <f t="shared" si="90"/>
        <v/>
      </c>
      <c r="K85" s="14" t="str">
        <f t="shared" si="91"/>
        <v/>
      </c>
      <c r="L85" s="54"/>
      <c r="M85" s="16" t="str">
        <f>IF('Hedging Dashboard'!AH85="","",'Hedging Dashboard'!AH85)</f>
        <v/>
      </c>
      <c r="O85" s="12" t="str">
        <f t="shared" si="61"/>
        <v/>
      </c>
      <c r="P85" s="13" t="str">
        <f t="shared" si="92"/>
        <v/>
      </c>
      <c r="Q85" s="45" t="str">
        <f t="shared" si="92"/>
        <v/>
      </c>
      <c r="R85" s="95" t="str">
        <f t="shared" si="93"/>
        <v/>
      </c>
      <c r="S85" s="95" t="str">
        <f t="shared" si="71"/>
        <v/>
      </c>
      <c r="T85" s="106" t="str">
        <f t="shared" si="94"/>
        <v/>
      </c>
      <c r="U85" s="95" t="str">
        <f>IF(M85="","",IF(B85="NB",U84,IF(T85="",SUM($T$5:$T85)+S85,SUM($T$5:$T85))))</f>
        <v/>
      </c>
      <c r="V85" s="107" t="str">
        <f t="shared" si="58"/>
        <v/>
      </c>
      <c r="W85" s="82" t="e">
        <f t="shared" si="72"/>
        <v>#VALUE!</v>
      </c>
      <c r="X85" s="84" t="str">
        <f t="shared" si="73"/>
        <v/>
      </c>
      <c r="Y85" s="9" t="str">
        <f t="shared" si="64"/>
        <v>B</v>
      </c>
      <c r="Z85" s="4" t="str">
        <f t="shared" si="65"/>
        <v>D</v>
      </c>
      <c r="AA85" s="4" t="str">
        <f t="shared" si="66"/>
        <v>B</v>
      </c>
      <c r="AB85" s="4" t="str">
        <f t="shared" si="62"/>
        <v/>
      </c>
      <c r="AC85" s="4" t="str">
        <f t="shared" si="67"/>
        <v/>
      </c>
      <c r="AD85" s="4" t="str">
        <f t="shared" si="68"/>
        <v/>
      </c>
      <c r="AE85" s="1" t="str">
        <f t="shared" si="74"/>
        <v/>
      </c>
      <c r="AF85" s="1" t="str">
        <f t="shared" si="75"/>
        <v/>
      </c>
      <c r="AG85" s="1" t="str">
        <f t="shared" si="95"/>
        <v/>
      </c>
      <c r="AH85" s="1" t="str">
        <f t="shared" si="96"/>
        <v/>
      </c>
      <c r="AI85" s="1" t="str">
        <f t="shared" si="76"/>
        <v/>
      </c>
      <c r="AJ85" s="1" t="str">
        <f t="shared" si="77"/>
        <v/>
      </c>
      <c r="AK85" s="1">
        <f t="shared" si="97"/>
        <v>0</v>
      </c>
      <c r="AL85" s="1">
        <f t="shared" si="97"/>
        <v>0</v>
      </c>
      <c r="AM85" s="1" t="str">
        <f t="shared" si="63"/>
        <v/>
      </c>
      <c r="AN85" s="1">
        <f t="shared" si="78"/>
        <v>0</v>
      </c>
      <c r="AO85" s="1" t="str">
        <f t="shared" si="108"/>
        <v/>
      </c>
      <c r="AP85" s="1" t="str">
        <f t="shared" si="79"/>
        <v>N</v>
      </c>
      <c r="AQ85" s="1" t="str">
        <f t="shared" si="80"/>
        <v>N</v>
      </c>
      <c r="AR85" s="1" t="str">
        <f t="shared" si="81"/>
        <v>N</v>
      </c>
      <c r="AS85" s="1" t="str">
        <f t="shared" si="82"/>
        <v/>
      </c>
      <c r="AT85" s="15" t="str">
        <f t="shared" si="98"/>
        <v/>
      </c>
      <c r="AU85" s="1" t="str">
        <f t="shared" si="83"/>
        <v/>
      </c>
      <c r="AV85" s="1" t="str">
        <f t="shared" si="84"/>
        <v/>
      </c>
      <c r="AW85" s="1" t="str">
        <f t="shared" si="85"/>
        <v/>
      </c>
      <c r="AX85" s="1" t="str">
        <f t="shared" si="99"/>
        <v/>
      </c>
      <c r="AY85" s="1" t="str">
        <f t="shared" si="10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56"/>
        <v>00000</v>
      </c>
      <c r="BC85" s="1" t="str">
        <f t="shared" si="56"/>
        <v>00000</v>
      </c>
      <c r="BD85" s="1" t="str">
        <f t="shared" si="57"/>
        <v>000000</v>
      </c>
      <c r="BE85" s="1" t="str">
        <f t="shared" si="57"/>
        <v>000000</v>
      </c>
      <c r="BF85" s="1" t="str">
        <f t="shared" si="101"/>
        <v>B</v>
      </c>
      <c r="BG85" s="1" t="str">
        <f t="shared" si="86"/>
        <v/>
      </c>
      <c r="BH85" s="1">
        <f t="shared" si="102"/>
        <v>0</v>
      </c>
      <c r="BI85" s="1" t="str">
        <f t="shared" si="87"/>
        <v/>
      </c>
      <c r="BJ85" s="1">
        <f t="shared" si="103"/>
        <v>0</v>
      </c>
      <c r="BK85" s="1" t="str">
        <f t="shared" si="88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69"/>
        <v/>
      </c>
      <c r="C86" s="101" t="str">
        <f t="shared" si="59"/>
        <v/>
      </c>
      <c r="D86" s="96" t="str">
        <f t="shared" si="89"/>
        <v/>
      </c>
      <c r="E86" s="97" t="str">
        <f t="shared" si="89"/>
        <v/>
      </c>
      <c r="F86" s="8" t="str">
        <f t="shared" si="70"/>
        <v/>
      </c>
      <c r="H86" s="104" t="str">
        <f t="shared" si="60"/>
        <v/>
      </c>
      <c r="I86" s="96" t="str">
        <f t="shared" si="90"/>
        <v/>
      </c>
      <c r="J86" s="97" t="str">
        <f t="shared" si="90"/>
        <v/>
      </c>
      <c r="K86" s="8" t="str">
        <f t="shared" si="91"/>
        <v/>
      </c>
      <c r="L86" s="54"/>
      <c r="M86" s="17" t="str">
        <f>IF('Hedging Dashboard'!AH86="","",'Hedging Dashboard'!AH86)</f>
        <v/>
      </c>
      <c r="O86" s="9" t="str">
        <f t="shared" si="61"/>
        <v/>
      </c>
      <c r="P86" s="96" t="str">
        <f t="shared" si="92"/>
        <v/>
      </c>
      <c r="Q86" s="97" t="str">
        <f t="shared" si="92"/>
        <v/>
      </c>
      <c r="R86" s="4" t="str">
        <f t="shared" si="93"/>
        <v/>
      </c>
      <c r="S86" s="4" t="str">
        <f t="shared" si="71"/>
        <v/>
      </c>
      <c r="T86" s="130" t="str">
        <f t="shared" si="94"/>
        <v/>
      </c>
      <c r="U86" s="4" t="str">
        <f>IF(M86="","",IF(B86="NB",U85,IF(T86="",SUM($T$5:$T86)+S86,SUM($T$5:$T86))))</f>
        <v/>
      </c>
      <c r="V86" s="108" t="str">
        <f t="shared" si="58"/>
        <v/>
      </c>
      <c r="W86" s="82" t="e">
        <f t="shared" si="72"/>
        <v>#VALUE!</v>
      </c>
      <c r="X86" s="84" t="str">
        <f t="shared" si="73"/>
        <v/>
      </c>
      <c r="Y86" s="9" t="str">
        <f t="shared" si="64"/>
        <v>B</v>
      </c>
      <c r="Z86" s="4" t="str">
        <f t="shared" si="65"/>
        <v>D</v>
      </c>
      <c r="AA86" s="4" t="str">
        <f t="shared" si="66"/>
        <v>B</v>
      </c>
      <c r="AB86" s="4" t="str">
        <f t="shared" si="62"/>
        <v/>
      </c>
      <c r="AC86" s="4" t="str">
        <f t="shared" si="67"/>
        <v/>
      </c>
      <c r="AD86" s="4" t="str">
        <f t="shared" si="68"/>
        <v/>
      </c>
      <c r="AE86" s="1" t="str">
        <f t="shared" si="74"/>
        <v/>
      </c>
      <c r="AF86" s="1" t="str">
        <f t="shared" si="75"/>
        <v/>
      </c>
      <c r="AG86" s="1" t="str">
        <f t="shared" si="95"/>
        <v/>
      </c>
      <c r="AH86" s="1" t="str">
        <f t="shared" si="96"/>
        <v/>
      </c>
      <c r="AI86" s="1" t="str">
        <f t="shared" si="76"/>
        <v/>
      </c>
      <c r="AJ86" s="1" t="str">
        <f t="shared" si="77"/>
        <v/>
      </c>
      <c r="AK86" s="1">
        <f t="shared" si="97"/>
        <v>0</v>
      </c>
      <c r="AL86" s="1">
        <f t="shared" si="97"/>
        <v>0</v>
      </c>
      <c r="AM86" s="1" t="str">
        <f t="shared" si="63"/>
        <v/>
      </c>
      <c r="AN86" s="1">
        <f t="shared" si="78"/>
        <v>0</v>
      </c>
      <c r="AO86" s="1" t="str">
        <f t="shared" si="108"/>
        <v/>
      </c>
      <c r="AP86" s="1" t="str">
        <f t="shared" si="79"/>
        <v>N</v>
      </c>
      <c r="AQ86" s="1" t="str">
        <f t="shared" si="80"/>
        <v>N</v>
      </c>
      <c r="AR86" s="1" t="str">
        <f t="shared" si="81"/>
        <v>N</v>
      </c>
      <c r="AS86" s="1" t="str">
        <f t="shared" si="82"/>
        <v/>
      </c>
      <c r="AT86" s="15" t="str">
        <f t="shared" si="98"/>
        <v/>
      </c>
      <c r="AU86" s="1" t="str">
        <f t="shared" si="83"/>
        <v/>
      </c>
      <c r="AV86" s="1" t="str">
        <f t="shared" si="84"/>
        <v/>
      </c>
      <c r="AW86" s="1" t="str">
        <f t="shared" si="85"/>
        <v/>
      </c>
      <c r="AX86" s="1" t="str">
        <f t="shared" si="99"/>
        <v/>
      </c>
      <c r="AY86" s="1" t="str">
        <f t="shared" si="10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56"/>
        <v>00000</v>
      </c>
      <c r="BC86" s="1" t="str">
        <f t="shared" si="56"/>
        <v>00000</v>
      </c>
      <c r="BD86" s="1" t="str">
        <f t="shared" si="57"/>
        <v>000000</v>
      </c>
      <c r="BE86" s="1" t="str">
        <f t="shared" si="57"/>
        <v>000000</v>
      </c>
      <c r="BF86" s="1" t="str">
        <f t="shared" si="101"/>
        <v>B</v>
      </c>
      <c r="BG86" s="1" t="str">
        <f t="shared" si="86"/>
        <v/>
      </c>
      <c r="BH86" s="1">
        <f t="shared" si="102"/>
        <v>0</v>
      </c>
      <c r="BI86" s="1" t="str">
        <f t="shared" si="87"/>
        <v/>
      </c>
      <c r="BJ86" s="1">
        <f t="shared" si="103"/>
        <v>0</v>
      </c>
      <c r="BK86" s="1" t="str">
        <f t="shared" si="88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69"/>
        <v/>
      </c>
      <c r="C87" s="101" t="str">
        <f t="shared" si="59"/>
        <v/>
      </c>
      <c r="D87" s="96" t="str">
        <f t="shared" si="89"/>
        <v/>
      </c>
      <c r="E87" s="97" t="str">
        <f t="shared" si="89"/>
        <v/>
      </c>
      <c r="F87" s="8" t="str">
        <f t="shared" si="70"/>
        <v/>
      </c>
      <c r="H87" s="104" t="str">
        <f t="shared" si="60"/>
        <v/>
      </c>
      <c r="I87" s="96" t="str">
        <f t="shared" si="90"/>
        <v/>
      </c>
      <c r="J87" s="97" t="str">
        <f t="shared" si="90"/>
        <v/>
      </c>
      <c r="K87" s="8" t="str">
        <f t="shared" si="91"/>
        <v/>
      </c>
      <c r="L87" s="54"/>
      <c r="M87" s="17" t="str">
        <f>IF('Hedging Dashboard'!AH87="","",'Hedging Dashboard'!AH87)</f>
        <v/>
      </c>
      <c r="O87" s="9" t="str">
        <f t="shared" si="61"/>
        <v/>
      </c>
      <c r="P87" s="96" t="str">
        <f t="shared" si="92"/>
        <v/>
      </c>
      <c r="Q87" s="97" t="str">
        <f t="shared" si="92"/>
        <v/>
      </c>
      <c r="R87" s="4" t="str">
        <f t="shared" si="93"/>
        <v/>
      </c>
      <c r="S87" s="4" t="str">
        <f t="shared" si="71"/>
        <v/>
      </c>
      <c r="T87" s="130" t="str">
        <f t="shared" si="94"/>
        <v/>
      </c>
      <c r="U87" s="4" t="str">
        <f>IF(M87="","",IF(B87="NB",U86,IF(T87="",SUM($T$5:$T87)+S87,SUM($T$5:$T87))))</f>
        <v/>
      </c>
      <c r="V87" s="108" t="str">
        <f t="shared" si="58"/>
        <v/>
      </c>
      <c r="W87" s="82" t="e">
        <f t="shared" si="72"/>
        <v>#VALUE!</v>
      </c>
      <c r="X87" s="84" t="str">
        <f t="shared" si="73"/>
        <v/>
      </c>
      <c r="Y87" s="9" t="str">
        <f t="shared" si="64"/>
        <v>B</v>
      </c>
      <c r="Z87" s="4" t="str">
        <f t="shared" si="65"/>
        <v>D</v>
      </c>
      <c r="AA87" s="4" t="str">
        <f t="shared" si="66"/>
        <v>B</v>
      </c>
      <c r="AB87" s="4" t="str">
        <f t="shared" si="62"/>
        <v/>
      </c>
      <c r="AC87" s="4" t="str">
        <f t="shared" si="67"/>
        <v/>
      </c>
      <c r="AD87" s="4" t="str">
        <f t="shared" si="68"/>
        <v/>
      </c>
      <c r="AE87" s="1" t="str">
        <f t="shared" si="74"/>
        <v/>
      </c>
      <c r="AF87" s="1" t="str">
        <f t="shared" si="75"/>
        <v/>
      </c>
      <c r="AG87" s="1" t="str">
        <f t="shared" si="95"/>
        <v/>
      </c>
      <c r="AH87" s="1" t="str">
        <f t="shared" si="96"/>
        <v/>
      </c>
      <c r="AI87" s="1" t="str">
        <f t="shared" si="76"/>
        <v/>
      </c>
      <c r="AJ87" s="1" t="str">
        <f t="shared" si="77"/>
        <v/>
      </c>
      <c r="AK87" s="1">
        <f t="shared" si="97"/>
        <v>0</v>
      </c>
      <c r="AL87" s="1">
        <f t="shared" si="97"/>
        <v>0</v>
      </c>
      <c r="AM87" s="1" t="str">
        <f t="shared" si="63"/>
        <v/>
      </c>
      <c r="AN87" s="1">
        <f t="shared" si="78"/>
        <v>0</v>
      </c>
      <c r="AO87" s="1" t="str">
        <f t="shared" si="108"/>
        <v/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 t="str">
        <f t="shared" si="82"/>
        <v/>
      </c>
      <c r="AT87" s="15" t="str">
        <f t="shared" si="98"/>
        <v/>
      </c>
      <c r="AU87" s="1" t="str">
        <f t="shared" si="83"/>
        <v/>
      </c>
      <c r="AV87" s="1" t="str">
        <f t="shared" si="84"/>
        <v/>
      </c>
      <c r="AW87" s="1" t="str">
        <f t="shared" si="85"/>
        <v/>
      </c>
      <c r="AX87" s="1" t="str">
        <f t="shared" si="99"/>
        <v/>
      </c>
      <c r="AY87" s="1" t="str">
        <f t="shared" si="10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56"/>
        <v>00000</v>
      </c>
      <c r="BC87" s="1" t="str">
        <f t="shared" si="56"/>
        <v>00000</v>
      </c>
      <c r="BD87" s="1" t="str">
        <f t="shared" si="57"/>
        <v>000000</v>
      </c>
      <c r="BE87" s="1" t="str">
        <f t="shared" si="57"/>
        <v>000000</v>
      </c>
      <c r="BF87" s="1" t="str">
        <f t="shared" si="101"/>
        <v>B</v>
      </c>
      <c r="BG87" s="1" t="str">
        <f t="shared" si="86"/>
        <v/>
      </c>
      <c r="BH87" s="1">
        <f t="shared" si="102"/>
        <v>0</v>
      </c>
      <c r="BI87" s="1" t="str">
        <f t="shared" si="87"/>
        <v/>
      </c>
      <c r="BJ87" s="1">
        <f t="shared" si="103"/>
        <v>0</v>
      </c>
      <c r="BK87" s="1" t="str">
        <f t="shared" si="88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69"/>
        <v/>
      </c>
      <c r="C88" s="101" t="str">
        <f t="shared" si="59"/>
        <v/>
      </c>
      <c r="D88" s="96" t="str">
        <f t="shared" si="89"/>
        <v/>
      </c>
      <c r="E88" s="97" t="str">
        <f t="shared" si="89"/>
        <v/>
      </c>
      <c r="F88" s="8" t="str">
        <f t="shared" si="70"/>
        <v/>
      </c>
      <c r="H88" s="104" t="str">
        <f t="shared" si="60"/>
        <v/>
      </c>
      <c r="I88" s="96" t="str">
        <f t="shared" si="90"/>
        <v/>
      </c>
      <c r="J88" s="97" t="str">
        <f t="shared" si="90"/>
        <v/>
      </c>
      <c r="K88" s="8" t="str">
        <f t="shared" si="91"/>
        <v/>
      </c>
      <c r="L88" s="54"/>
      <c r="M88" s="17" t="str">
        <f>IF('Hedging Dashboard'!AH88="","",'Hedging Dashboard'!AH88)</f>
        <v/>
      </c>
      <c r="O88" s="9" t="str">
        <f t="shared" si="61"/>
        <v/>
      </c>
      <c r="P88" s="96" t="str">
        <f t="shared" si="92"/>
        <v/>
      </c>
      <c r="Q88" s="97" t="str">
        <f t="shared" si="92"/>
        <v/>
      </c>
      <c r="R88" s="4" t="str">
        <f t="shared" si="93"/>
        <v/>
      </c>
      <c r="S88" s="4" t="str">
        <f t="shared" si="71"/>
        <v/>
      </c>
      <c r="T88" s="130" t="str">
        <f t="shared" si="94"/>
        <v/>
      </c>
      <c r="U88" s="4" t="str">
        <f>IF(M88="","",IF(B88="NB",U87,IF(T88="",SUM($T$5:$T88)+S88,SUM($T$5:$T88))))</f>
        <v/>
      </c>
      <c r="V88" s="108" t="str">
        <f t="shared" si="58"/>
        <v/>
      </c>
      <c r="W88" s="82" t="e">
        <f t="shared" si="72"/>
        <v>#VALUE!</v>
      </c>
      <c r="X88" s="84" t="str">
        <f t="shared" si="73"/>
        <v/>
      </c>
      <c r="Y88" s="9" t="str">
        <f t="shared" si="64"/>
        <v>B</v>
      </c>
      <c r="Z88" s="4" t="str">
        <f t="shared" si="65"/>
        <v>D</v>
      </c>
      <c r="AA88" s="4" t="str">
        <f t="shared" si="66"/>
        <v>B</v>
      </c>
      <c r="AB88" s="4" t="str">
        <f t="shared" si="62"/>
        <v/>
      </c>
      <c r="AC88" s="4" t="str">
        <f t="shared" si="67"/>
        <v/>
      </c>
      <c r="AD88" s="4" t="str">
        <f t="shared" si="68"/>
        <v/>
      </c>
      <c r="AE88" s="1" t="str">
        <f t="shared" si="74"/>
        <v/>
      </c>
      <c r="AF88" s="1" t="str">
        <f t="shared" si="75"/>
        <v/>
      </c>
      <c r="AG88" s="1" t="str">
        <f t="shared" si="95"/>
        <v/>
      </c>
      <c r="AH88" s="1" t="str">
        <f t="shared" si="96"/>
        <v/>
      </c>
      <c r="AI88" s="1" t="str">
        <f t="shared" si="76"/>
        <v/>
      </c>
      <c r="AJ88" s="1" t="str">
        <f t="shared" si="77"/>
        <v/>
      </c>
      <c r="AK88" s="1">
        <f t="shared" si="97"/>
        <v>0</v>
      </c>
      <c r="AL88" s="1">
        <f t="shared" si="97"/>
        <v>0</v>
      </c>
      <c r="AM88" s="1" t="str">
        <f t="shared" si="63"/>
        <v/>
      </c>
      <c r="AN88" s="1">
        <f t="shared" si="78"/>
        <v>0</v>
      </c>
      <c r="AO88" s="1" t="str">
        <f t="shared" si="108"/>
        <v/>
      </c>
      <c r="AP88" s="1" t="str">
        <f t="shared" si="79"/>
        <v>N</v>
      </c>
      <c r="AQ88" s="1" t="str">
        <f t="shared" si="80"/>
        <v>N</v>
      </c>
      <c r="AR88" s="1" t="str">
        <f t="shared" si="81"/>
        <v>N</v>
      </c>
      <c r="AS88" s="1" t="str">
        <f t="shared" si="82"/>
        <v/>
      </c>
      <c r="AT88" s="15" t="str">
        <f t="shared" si="98"/>
        <v/>
      </c>
      <c r="AU88" s="1" t="str">
        <f t="shared" si="83"/>
        <v/>
      </c>
      <c r="AV88" s="1" t="str">
        <f t="shared" si="84"/>
        <v/>
      </c>
      <c r="AW88" s="1" t="str">
        <f t="shared" si="85"/>
        <v/>
      </c>
      <c r="AX88" s="1" t="str">
        <f t="shared" si="99"/>
        <v/>
      </c>
      <c r="AY88" s="1" t="str">
        <f t="shared" si="10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56"/>
        <v>00000</v>
      </c>
      <c r="BC88" s="1" t="str">
        <f t="shared" si="56"/>
        <v>00000</v>
      </c>
      <c r="BD88" s="1" t="str">
        <f t="shared" si="57"/>
        <v>000000</v>
      </c>
      <c r="BE88" s="1" t="str">
        <f t="shared" si="57"/>
        <v>000000</v>
      </c>
      <c r="BF88" s="1" t="str">
        <f t="shared" si="101"/>
        <v>B</v>
      </c>
      <c r="BG88" s="1" t="str">
        <f t="shared" si="86"/>
        <v/>
      </c>
      <c r="BH88" s="1">
        <f t="shared" si="102"/>
        <v>0</v>
      </c>
      <c r="BI88" s="1" t="str">
        <f t="shared" si="87"/>
        <v/>
      </c>
      <c r="BJ88" s="1">
        <f t="shared" si="103"/>
        <v>0</v>
      </c>
      <c r="BK88" s="1" t="str">
        <f t="shared" si="88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5" t="str">
        <f t="shared" si="69"/>
        <v/>
      </c>
      <c r="C89" s="102" t="str">
        <f t="shared" si="59"/>
        <v/>
      </c>
      <c r="D89" s="98" t="str">
        <f t="shared" si="89"/>
        <v/>
      </c>
      <c r="E89" s="99" t="str">
        <f t="shared" si="89"/>
        <v/>
      </c>
      <c r="F89" s="10" t="str">
        <f t="shared" si="70"/>
        <v/>
      </c>
      <c r="H89" s="105" t="str">
        <f t="shared" si="60"/>
        <v/>
      </c>
      <c r="I89" s="98" t="str">
        <f t="shared" si="90"/>
        <v/>
      </c>
      <c r="J89" s="99" t="str">
        <f t="shared" si="90"/>
        <v/>
      </c>
      <c r="K89" s="10" t="str">
        <f t="shared" si="91"/>
        <v/>
      </c>
      <c r="L89" s="54"/>
      <c r="M89" s="18" t="str">
        <f>IF('Hedging Dashboard'!AH89="","",'Hedging Dashboard'!AH89)</f>
        <v/>
      </c>
      <c r="O89" s="85" t="str">
        <f t="shared" si="61"/>
        <v/>
      </c>
      <c r="P89" s="98" t="str">
        <f t="shared" si="92"/>
        <v/>
      </c>
      <c r="Q89" s="99" t="str">
        <f t="shared" si="92"/>
        <v/>
      </c>
      <c r="R89" s="5" t="str">
        <f t="shared" si="93"/>
        <v/>
      </c>
      <c r="S89" s="5" t="str">
        <f t="shared" si="71"/>
        <v/>
      </c>
      <c r="T89" s="131" t="str">
        <f t="shared" si="94"/>
        <v/>
      </c>
      <c r="U89" s="5" t="str">
        <f>IF(M89="","",IF(B89="NB",U88,IF(T89="",SUM($T$5:$T89)+S89,SUM($T$5:$T89))))</f>
        <v/>
      </c>
      <c r="V89" s="109" t="str">
        <f t="shared" si="58"/>
        <v/>
      </c>
      <c r="W89" s="82" t="e">
        <f t="shared" si="72"/>
        <v>#VALUE!</v>
      </c>
      <c r="X89" s="84" t="str">
        <f t="shared" si="73"/>
        <v/>
      </c>
      <c r="Y89" s="9" t="str">
        <f t="shared" si="64"/>
        <v>B</v>
      </c>
      <c r="Z89" s="4" t="str">
        <f t="shared" si="65"/>
        <v>D</v>
      </c>
      <c r="AA89" s="4" t="str">
        <f t="shared" si="66"/>
        <v>B</v>
      </c>
      <c r="AB89" s="4" t="str">
        <f t="shared" si="62"/>
        <v/>
      </c>
      <c r="AC89" s="4" t="str">
        <f t="shared" si="67"/>
        <v/>
      </c>
      <c r="AD89" s="4" t="str">
        <f t="shared" si="68"/>
        <v/>
      </c>
      <c r="AE89" s="1" t="str">
        <f t="shared" si="74"/>
        <v/>
      </c>
      <c r="AF89" s="1" t="str">
        <f t="shared" si="75"/>
        <v/>
      </c>
      <c r="AG89" s="1" t="str">
        <f t="shared" si="95"/>
        <v/>
      </c>
      <c r="AH89" s="1" t="str">
        <f t="shared" si="96"/>
        <v/>
      </c>
      <c r="AI89" s="1" t="str">
        <f t="shared" si="76"/>
        <v/>
      </c>
      <c r="AJ89" s="1" t="str">
        <f t="shared" si="77"/>
        <v/>
      </c>
      <c r="AK89" s="1">
        <f t="shared" si="97"/>
        <v>0</v>
      </c>
      <c r="AL89" s="1">
        <f t="shared" si="97"/>
        <v>0</v>
      </c>
      <c r="AM89" s="1" t="str">
        <f t="shared" si="63"/>
        <v/>
      </c>
      <c r="AN89" s="1">
        <f t="shared" si="78"/>
        <v>0</v>
      </c>
      <c r="AO89" s="1" t="str">
        <f t="shared" si="108"/>
        <v/>
      </c>
      <c r="AP89" s="1" t="str">
        <f t="shared" si="79"/>
        <v>N</v>
      </c>
      <c r="AQ89" s="1" t="str">
        <f t="shared" si="80"/>
        <v>N</v>
      </c>
      <c r="AR89" s="1" t="str">
        <f t="shared" si="81"/>
        <v>N</v>
      </c>
      <c r="AS89" s="1" t="str">
        <f t="shared" si="82"/>
        <v/>
      </c>
      <c r="AT89" s="15" t="str">
        <f t="shared" si="98"/>
        <v/>
      </c>
      <c r="AU89" s="1" t="str">
        <f t="shared" si="83"/>
        <v/>
      </c>
      <c r="AV89" s="1" t="str">
        <f t="shared" si="84"/>
        <v/>
      </c>
      <c r="AW89" s="1" t="str">
        <f t="shared" si="85"/>
        <v/>
      </c>
      <c r="AX89" s="1" t="str">
        <f t="shared" si="99"/>
        <v/>
      </c>
      <c r="AY89" s="1" t="str">
        <f t="shared" si="10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56"/>
        <v>00000</v>
      </c>
      <c r="BC89" s="1" t="str">
        <f t="shared" si="56"/>
        <v>00000</v>
      </c>
      <c r="BD89" s="1" t="str">
        <f t="shared" si="57"/>
        <v>000000</v>
      </c>
      <c r="BE89" s="1" t="str">
        <f t="shared" si="57"/>
        <v>000000</v>
      </c>
      <c r="BF89" s="1" t="str">
        <f t="shared" si="101"/>
        <v>B</v>
      </c>
      <c r="BG89" s="1" t="str">
        <f t="shared" si="86"/>
        <v/>
      </c>
      <c r="BH89" s="1">
        <f t="shared" si="102"/>
        <v>0</v>
      </c>
      <c r="BI89" s="1" t="str">
        <f t="shared" si="87"/>
        <v/>
      </c>
      <c r="BJ89" s="1">
        <f t="shared" si="103"/>
        <v>0</v>
      </c>
      <c r="BK89" s="1" t="str">
        <f t="shared" si="88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69"/>
        <v/>
      </c>
      <c r="C90" s="100" t="str">
        <f t="shared" si="59"/>
        <v/>
      </c>
      <c r="D90" s="13" t="str">
        <f t="shared" si="89"/>
        <v/>
      </c>
      <c r="E90" s="45" t="str">
        <f t="shared" si="89"/>
        <v/>
      </c>
      <c r="F90" s="14" t="str">
        <f t="shared" si="70"/>
        <v/>
      </c>
      <c r="H90" s="103" t="str">
        <f t="shared" si="60"/>
        <v/>
      </c>
      <c r="I90" s="13" t="str">
        <f t="shared" si="90"/>
        <v/>
      </c>
      <c r="J90" s="45" t="str">
        <f t="shared" si="90"/>
        <v/>
      </c>
      <c r="K90" s="14" t="str">
        <f t="shared" si="91"/>
        <v/>
      </c>
      <c r="L90" s="54"/>
      <c r="M90" s="16" t="str">
        <f>IF('Hedging Dashboard'!AH90="","",'Hedging Dashboard'!AH90)</f>
        <v/>
      </c>
      <c r="O90" s="12" t="str">
        <f t="shared" si="61"/>
        <v/>
      </c>
      <c r="P90" s="13" t="str">
        <f t="shared" si="92"/>
        <v/>
      </c>
      <c r="Q90" s="45" t="str">
        <f t="shared" si="92"/>
        <v/>
      </c>
      <c r="R90" s="95" t="str">
        <f t="shared" si="93"/>
        <v/>
      </c>
      <c r="S90" s="95" t="str">
        <f t="shared" si="71"/>
        <v/>
      </c>
      <c r="T90" s="106" t="str">
        <f t="shared" si="94"/>
        <v/>
      </c>
      <c r="U90" s="95" t="str">
        <f>IF(M90="","",IF(B90="NB",U89,IF(T90="",SUM($T$5:$T90)+S90,SUM($T$5:$T90))))</f>
        <v/>
      </c>
      <c r="V90" s="107" t="str">
        <f t="shared" si="58"/>
        <v/>
      </c>
      <c r="W90" s="82" t="e">
        <f t="shared" si="72"/>
        <v>#VALUE!</v>
      </c>
      <c r="X90" s="84" t="str">
        <f t="shared" si="73"/>
        <v/>
      </c>
      <c r="Y90" s="9" t="str">
        <f t="shared" si="64"/>
        <v>B</v>
      </c>
      <c r="Z90" s="4" t="str">
        <f t="shared" si="65"/>
        <v>D</v>
      </c>
      <c r="AA90" s="4" t="str">
        <f t="shared" si="66"/>
        <v>B</v>
      </c>
      <c r="AB90" s="4" t="str">
        <f t="shared" si="62"/>
        <v/>
      </c>
      <c r="AC90" s="4" t="str">
        <f t="shared" si="67"/>
        <v/>
      </c>
      <c r="AD90" s="4" t="str">
        <f t="shared" si="68"/>
        <v/>
      </c>
      <c r="AE90" s="1" t="str">
        <f t="shared" si="74"/>
        <v/>
      </c>
      <c r="AF90" s="1" t="str">
        <f t="shared" si="75"/>
        <v/>
      </c>
      <c r="AG90" s="1" t="str">
        <f t="shared" si="95"/>
        <v/>
      </c>
      <c r="AH90" s="1" t="str">
        <f t="shared" si="96"/>
        <v/>
      </c>
      <c r="AI90" s="1" t="str">
        <f t="shared" si="76"/>
        <v/>
      </c>
      <c r="AJ90" s="1" t="str">
        <f t="shared" si="77"/>
        <v/>
      </c>
      <c r="AK90" s="1">
        <f t="shared" si="97"/>
        <v>0</v>
      </c>
      <c r="AL90" s="1">
        <f t="shared" si="97"/>
        <v>0</v>
      </c>
      <c r="AM90" s="1" t="str">
        <f t="shared" si="63"/>
        <v/>
      </c>
      <c r="AN90" s="1">
        <f t="shared" si="78"/>
        <v>0</v>
      </c>
      <c r="AO90" s="1" t="str">
        <f t="shared" si="108"/>
        <v/>
      </c>
      <c r="AP90" s="1" t="str">
        <f t="shared" si="79"/>
        <v>N</v>
      </c>
      <c r="AQ90" s="1" t="str">
        <f t="shared" si="80"/>
        <v>N</v>
      </c>
      <c r="AR90" s="1" t="str">
        <f t="shared" si="81"/>
        <v>N</v>
      </c>
      <c r="AS90" s="1" t="str">
        <f t="shared" si="82"/>
        <v/>
      </c>
      <c r="AT90" s="15" t="str">
        <f t="shared" si="98"/>
        <v/>
      </c>
      <c r="AU90" s="1" t="str">
        <f t="shared" si="83"/>
        <v/>
      </c>
      <c r="AV90" s="1" t="str">
        <f t="shared" si="84"/>
        <v/>
      </c>
      <c r="AW90" s="1" t="str">
        <f t="shared" si="85"/>
        <v/>
      </c>
      <c r="AX90" s="1" t="str">
        <f t="shared" si="99"/>
        <v/>
      </c>
      <c r="AY90" s="1" t="str">
        <f t="shared" si="10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56"/>
        <v>00000</v>
      </c>
      <c r="BC90" s="1" t="str">
        <f t="shared" si="56"/>
        <v>00000</v>
      </c>
      <c r="BD90" s="1" t="str">
        <f t="shared" si="57"/>
        <v>000000</v>
      </c>
      <c r="BE90" s="1" t="str">
        <f t="shared" si="57"/>
        <v>000000</v>
      </c>
      <c r="BF90" s="1" t="str">
        <f t="shared" si="101"/>
        <v>B</v>
      </c>
      <c r="BG90" s="1" t="str">
        <f t="shared" si="86"/>
        <v/>
      </c>
      <c r="BH90" s="1">
        <f t="shared" si="102"/>
        <v>0</v>
      </c>
      <c r="BI90" s="1" t="str">
        <f t="shared" si="87"/>
        <v/>
      </c>
      <c r="BJ90" s="1">
        <f t="shared" si="103"/>
        <v>0</v>
      </c>
      <c r="BK90" s="1" t="str">
        <f t="shared" si="88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69"/>
        <v/>
      </c>
      <c r="C91" s="101" t="str">
        <f t="shared" si="59"/>
        <v/>
      </c>
      <c r="D91" s="96" t="str">
        <f t="shared" si="89"/>
        <v/>
      </c>
      <c r="E91" s="97" t="str">
        <f t="shared" si="89"/>
        <v/>
      </c>
      <c r="F91" s="8" t="str">
        <f t="shared" si="70"/>
        <v/>
      </c>
      <c r="H91" s="104" t="str">
        <f t="shared" si="60"/>
        <v/>
      </c>
      <c r="I91" s="96" t="str">
        <f t="shared" si="90"/>
        <v/>
      </c>
      <c r="J91" s="97" t="str">
        <f t="shared" si="90"/>
        <v/>
      </c>
      <c r="K91" s="8" t="str">
        <f t="shared" si="91"/>
        <v/>
      </c>
      <c r="L91" s="54"/>
      <c r="M91" s="17" t="str">
        <f>IF('Hedging Dashboard'!AH91="","",'Hedging Dashboard'!AH91)</f>
        <v/>
      </c>
      <c r="O91" s="9" t="str">
        <f t="shared" si="61"/>
        <v/>
      </c>
      <c r="P91" s="96" t="str">
        <f t="shared" si="92"/>
        <v/>
      </c>
      <c r="Q91" s="97" t="str">
        <f t="shared" si="92"/>
        <v/>
      </c>
      <c r="R91" s="4" t="str">
        <f t="shared" si="93"/>
        <v/>
      </c>
      <c r="S91" s="4" t="str">
        <f t="shared" si="71"/>
        <v/>
      </c>
      <c r="T91" s="130" t="str">
        <f t="shared" si="94"/>
        <v/>
      </c>
      <c r="U91" s="4" t="str">
        <f>IF(M91="","",IF(B91="NB",U90,IF(T91="",SUM($T$5:$T91)+S91,SUM($T$5:$T91))))</f>
        <v/>
      </c>
      <c r="V91" s="108" t="str">
        <f t="shared" si="58"/>
        <v/>
      </c>
      <c r="W91" s="82" t="e">
        <f t="shared" si="72"/>
        <v>#VALUE!</v>
      </c>
      <c r="X91" s="84" t="str">
        <f t="shared" si="73"/>
        <v/>
      </c>
      <c r="Y91" s="9" t="str">
        <f t="shared" si="64"/>
        <v>B</v>
      </c>
      <c r="Z91" s="4" t="str">
        <f t="shared" si="65"/>
        <v>D</v>
      </c>
      <c r="AA91" s="4" t="str">
        <f t="shared" si="66"/>
        <v>B</v>
      </c>
      <c r="AB91" s="4" t="str">
        <f t="shared" si="62"/>
        <v/>
      </c>
      <c r="AC91" s="4" t="str">
        <f t="shared" si="67"/>
        <v/>
      </c>
      <c r="AD91" s="4" t="str">
        <f t="shared" si="68"/>
        <v/>
      </c>
      <c r="AE91" s="1" t="str">
        <f t="shared" si="74"/>
        <v/>
      </c>
      <c r="AF91" s="1" t="str">
        <f t="shared" si="75"/>
        <v/>
      </c>
      <c r="AG91" s="1" t="str">
        <f t="shared" si="95"/>
        <v/>
      </c>
      <c r="AH91" s="1" t="str">
        <f t="shared" si="96"/>
        <v/>
      </c>
      <c r="AI91" s="1" t="str">
        <f t="shared" si="76"/>
        <v/>
      </c>
      <c r="AJ91" s="1" t="str">
        <f t="shared" si="77"/>
        <v/>
      </c>
      <c r="AK91" s="1">
        <f t="shared" si="97"/>
        <v>0</v>
      </c>
      <c r="AL91" s="1">
        <f t="shared" si="97"/>
        <v>0</v>
      </c>
      <c r="AM91" s="1" t="str">
        <f t="shared" si="63"/>
        <v/>
      </c>
      <c r="AN91" s="1">
        <f t="shared" si="78"/>
        <v>0</v>
      </c>
      <c r="AO91" s="1" t="str">
        <f t="shared" si="108"/>
        <v/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 t="str">
        <f t="shared" si="82"/>
        <v/>
      </c>
      <c r="AT91" s="15" t="str">
        <f t="shared" si="98"/>
        <v/>
      </c>
      <c r="AU91" s="1" t="str">
        <f t="shared" si="83"/>
        <v/>
      </c>
      <c r="AV91" s="1" t="str">
        <f t="shared" si="84"/>
        <v/>
      </c>
      <c r="AW91" s="1" t="str">
        <f t="shared" si="85"/>
        <v/>
      </c>
      <c r="AX91" s="1" t="str">
        <f t="shared" si="99"/>
        <v/>
      </c>
      <c r="AY91" s="1" t="str">
        <f t="shared" si="10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56"/>
        <v>00000</v>
      </c>
      <c r="BC91" s="1" t="str">
        <f t="shared" si="56"/>
        <v>00000</v>
      </c>
      <c r="BD91" s="1" t="str">
        <f t="shared" si="57"/>
        <v>000000</v>
      </c>
      <c r="BE91" s="1" t="str">
        <f t="shared" si="57"/>
        <v>000000</v>
      </c>
      <c r="BF91" s="1" t="str">
        <f t="shared" si="101"/>
        <v>B</v>
      </c>
      <c r="BG91" s="1" t="str">
        <f t="shared" si="86"/>
        <v/>
      </c>
      <c r="BH91" s="1">
        <f t="shared" si="102"/>
        <v>0</v>
      </c>
      <c r="BI91" s="1" t="str">
        <f t="shared" si="87"/>
        <v/>
      </c>
      <c r="BJ91" s="1">
        <f t="shared" si="103"/>
        <v>0</v>
      </c>
      <c r="BK91" s="1" t="str">
        <f t="shared" si="88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69"/>
        <v/>
      </c>
      <c r="C92" s="101" t="str">
        <f t="shared" si="59"/>
        <v/>
      </c>
      <c r="D92" s="96" t="str">
        <f t="shared" si="89"/>
        <v/>
      </c>
      <c r="E92" s="97" t="str">
        <f t="shared" si="89"/>
        <v/>
      </c>
      <c r="F92" s="8" t="str">
        <f t="shared" si="70"/>
        <v/>
      </c>
      <c r="H92" s="104" t="str">
        <f t="shared" si="60"/>
        <v/>
      </c>
      <c r="I92" s="96" t="str">
        <f t="shared" si="90"/>
        <v/>
      </c>
      <c r="J92" s="97" t="str">
        <f t="shared" si="90"/>
        <v/>
      </c>
      <c r="K92" s="8" t="str">
        <f t="shared" si="91"/>
        <v/>
      </c>
      <c r="L92" s="54"/>
      <c r="M92" s="17" t="str">
        <f>IF('Hedging Dashboard'!AH92="","",'Hedging Dashboard'!AH92)</f>
        <v/>
      </c>
      <c r="O92" s="9" t="str">
        <f t="shared" si="61"/>
        <v/>
      </c>
      <c r="P92" s="96" t="str">
        <f t="shared" si="92"/>
        <v/>
      </c>
      <c r="Q92" s="97" t="str">
        <f t="shared" si="92"/>
        <v/>
      </c>
      <c r="R92" s="4" t="str">
        <f t="shared" si="93"/>
        <v/>
      </c>
      <c r="S92" s="4" t="str">
        <f t="shared" si="71"/>
        <v/>
      </c>
      <c r="T92" s="130" t="str">
        <f t="shared" si="94"/>
        <v/>
      </c>
      <c r="U92" s="4" t="str">
        <f>IF(M92="","",IF(B92="NB",U91,IF(T92="",SUM($T$5:$T92)+S92,SUM($T$5:$T92))))</f>
        <v/>
      </c>
      <c r="V92" s="108" t="str">
        <f t="shared" si="58"/>
        <v/>
      </c>
      <c r="W92" s="82" t="e">
        <f t="shared" si="72"/>
        <v>#VALUE!</v>
      </c>
      <c r="X92" s="84" t="str">
        <f t="shared" si="73"/>
        <v/>
      </c>
      <c r="Y92" s="9" t="str">
        <f t="shared" si="64"/>
        <v>B</v>
      </c>
      <c r="Z92" s="4" t="str">
        <f t="shared" si="65"/>
        <v>D</v>
      </c>
      <c r="AA92" s="4" t="str">
        <f t="shared" si="66"/>
        <v>B</v>
      </c>
      <c r="AB92" s="4" t="str">
        <f t="shared" si="62"/>
        <v/>
      </c>
      <c r="AC92" s="4" t="str">
        <f t="shared" si="67"/>
        <v/>
      </c>
      <c r="AD92" s="4" t="str">
        <f t="shared" si="68"/>
        <v/>
      </c>
      <c r="AE92" s="1" t="str">
        <f t="shared" si="74"/>
        <v/>
      </c>
      <c r="AF92" s="1" t="str">
        <f t="shared" si="75"/>
        <v/>
      </c>
      <c r="AG92" s="1" t="str">
        <f t="shared" si="95"/>
        <v/>
      </c>
      <c r="AH92" s="1" t="str">
        <f t="shared" si="96"/>
        <v/>
      </c>
      <c r="AI92" s="1" t="str">
        <f t="shared" si="76"/>
        <v/>
      </c>
      <c r="AJ92" s="1" t="str">
        <f t="shared" si="77"/>
        <v/>
      </c>
      <c r="AK92" s="1">
        <f t="shared" si="97"/>
        <v>0</v>
      </c>
      <c r="AL92" s="1">
        <f t="shared" si="97"/>
        <v>0</v>
      </c>
      <c r="AM92" s="1" t="str">
        <f t="shared" si="63"/>
        <v/>
      </c>
      <c r="AN92" s="1">
        <f t="shared" si="78"/>
        <v>0</v>
      </c>
      <c r="AO92" s="1" t="str">
        <f t="shared" si="108"/>
        <v/>
      </c>
      <c r="AP92" s="1" t="str">
        <f t="shared" si="79"/>
        <v>N</v>
      </c>
      <c r="AQ92" s="1" t="str">
        <f t="shared" si="80"/>
        <v>N</v>
      </c>
      <c r="AR92" s="1" t="str">
        <f t="shared" si="81"/>
        <v>N</v>
      </c>
      <c r="AS92" s="1" t="str">
        <f t="shared" si="82"/>
        <v/>
      </c>
      <c r="AT92" s="15" t="str">
        <f t="shared" si="98"/>
        <v/>
      </c>
      <c r="AU92" s="1" t="str">
        <f t="shared" si="83"/>
        <v/>
      </c>
      <c r="AV92" s="1" t="str">
        <f t="shared" si="84"/>
        <v/>
      </c>
      <c r="AW92" s="1" t="str">
        <f t="shared" si="85"/>
        <v/>
      </c>
      <c r="AX92" s="1" t="str">
        <f t="shared" si="99"/>
        <v/>
      </c>
      <c r="AY92" s="1" t="str">
        <f t="shared" si="10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56"/>
        <v>00000</v>
      </c>
      <c r="BC92" s="1" t="str">
        <f t="shared" si="56"/>
        <v>00000</v>
      </c>
      <c r="BD92" s="1" t="str">
        <f t="shared" si="57"/>
        <v>000000</v>
      </c>
      <c r="BE92" s="1" t="str">
        <f t="shared" si="57"/>
        <v>000000</v>
      </c>
      <c r="BF92" s="1" t="str">
        <f t="shared" si="101"/>
        <v>B</v>
      </c>
      <c r="BG92" s="1" t="str">
        <f t="shared" si="86"/>
        <v/>
      </c>
      <c r="BH92" s="1">
        <f t="shared" si="102"/>
        <v>0</v>
      </c>
      <c r="BI92" s="1" t="str">
        <f t="shared" si="87"/>
        <v/>
      </c>
      <c r="BJ92" s="1">
        <f t="shared" si="103"/>
        <v>0</v>
      </c>
      <c r="BK92" s="1" t="str">
        <f t="shared" si="88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69"/>
        <v/>
      </c>
      <c r="C93" s="101" t="str">
        <f t="shared" si="59"/>
        <v/>
      </c>
      <c r="D93" s="96" t="str">
        <f t="shared" si="89"/>
        <v/>
      </c>
      <c r="E93" s="97" t="str">
        <f t="shared" si="89"/>
        <v/>
      </c>
      <c r="F93" s="8" t="str">
        <f t="shared" si="70"/>
        <v/>
      </c>
      <c r="H93" s="104" t="str">
        <f t="shared" si="60"/>
        <v/>
      </c>
      <c r="I93" s="96" t="str">
        <f t="shared" si="90"/>
        <v/>
      </c>
      <c r="J93" s="97" t="str">
        <f t="shared" si="90"/>
        <v/>
      </c>
      <c r="K93" s="8" t="str">
        <f t="shared" si="91"/>
        <v/>
      </c>
      <c r="L93" s="54"/>
      <c r="M93" s="17" t="str">
        <f>IF('Hedging Dashboard'!AH93="","",'Hedging Dashboard'!AH93)</f>
        <v/>
      </c>
      <c r="O93" s="9" t="str">
        <f t="shared" si="61"/>
        <v/>
      </c>
      <c r="P93" s="96" t="str">
        <f t="shared" si="92"/>
        <v/>
      </c>
      <c r="Q93" s="97" t="str">
        <f t="shared" si="92"/>
        <v/>
      </c>
      <c r="R93" s="4" t="str">
        <f t="shared" si="93"/>
        <v/>
      </c>
      <c r="S93" s="4" t="str">
        <f t="shared" si="71"/>
        <v/>
      </c>
      <c r="T93" s="130" t="str">
        <f t="shared" si="94"/>
        <v/>
      </c>
      <c r="U93" s="4" t="str">
        <f>IF(M93="","",IF(B93="NB",U92,IF(T93="",SUM($T$5:$T93)+S93,SUM($T$5:$T93))))</f>
        <v/>
      </c>
      <c r="V93" s="108" t="str">
        <f t="shared" si="58"/>
        <v/>
      </c>
      <c r="W93" s="82" t="e">
        <f t="shared" si="72"/>
        <v>#VALUE!</v>
      </c>
      <c r="X93" s="84" t="str">
        <f t="shared" si="73"/>
        <v/>
      </c>
      <c r="Y93" s="9" t="str">
        <f t="shared" si="64"/>
        <v>B</v>
      </c>
      <c r="Z93" s="4" t="str">
        <f t="shared" si="65"/>
        <v>D</v>
      </c>
      <c r="AA93" s="4" t="str">
        <f t="shared" si="66"/>
        <v>B</v>
      </c>
      <c r="AB93" s="4" t="str">
        <f t="shared" si="62"/>
        <v/>
      </c>
      <c r="AC93" s="4" t="str">
        <f t="shared" si="67"/>
        <v/>
      </c>
      <c r="AD93" s="4" t="str">
        <f t="shared" si="68"/>
        <v/>
      </c>
      <c r="AE93" s="1" t="str">
        <f t="shared" si="74"/>
        <v/>
      </c>
      <c r="AF93" s="1" t="str">
        <f t="shared" si="75"/>
        <v/>
      </c>
      <c r="AG93" s="1" t="str">
        <f t="shared" si="95"/>
        <v/>
      </c>
      <c r="AH93" s="1" t="str">
        <f t="shared" si="96"/>
        <v/>
      </c>
      <c r="AI93" s="1" t="str">
        <f t="shared" si="76"/>
        <v/>
      </c>
      <c r="AJ93" s="1" t="str">
        <f t="shared" si="77"/>
        <v/>
      </c>
      <c r="AK93" s="1">
        <f t="shared" si="97"/>
        <v>0</v>
      </c>
      <c r="AL93" s="1">
        <f t="shared" si="97"/>
        <v>0</v>
      </c>
      <c r="AM93" s="1" t="str">
        <f t="shared" si="63"/>
        <v/>
      </c>
      <c r="AN93" s="1">
        <f t="shared" si="78"/>
        <v>0</v>
      </c>
      <c r="AO93" s="1" t="str">
        <f t="shared" si="108"/>
        <v/>
      </c>
      <c r="AP93" s="1" t="str">
        <f t="shared" si="79"/>
        <v>N</v>
      </c>
      <c r="AQ93" s="1" t="str">
        <f t="shared" si="80"/>
        <v>N</v>
      </c>
      <c r="AR93" s="1" t="str">
        <f t="shared" si="81"/>
        <v>N</v>
      </c>
      <c r="AS93" s="1" t="str">
        <f t="shared" si="82"/>
        <v/>
      </c>
      <c r="AT93" s="15" t="str">
        <f t="shared" si="98"/>
        <v/>
      </c>
      <c r="AU93" s="1" t="str">
        <f t="shared" si="83"/>
        <v/>
      </c>
      <c r="AV93" s="1" t="str">
        <f t="shared" si="84"/>
        <v/>
      </c>
      <c r="AW93" s="1" t="str">
        <f t="shared" si="85"/>
        <v/>
      </c>
      <c r="AX93" s="1" t="str">
        <f t="shared" si="99"/>
        <v/>
      </c>
      <c r="AY93" s="1" t="str">
        <f t="shared" si="10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56"/>
        <v>00000</v>
      </c>
      <c r="BC93" s="1" t="str">
        <f t="shared" si="56"/>
        <v>00000</v>
      </c>
      <c r="BD93" s="1" t="str">
        <f t="shared" si="57"/>
        <v>000000</v>
      </c>
      <c r="BE93" s="1" t="str">
        <f t="shared" si="57"/>
        <v>000000</v>
      </c>
      <c r="BF93" s="1" t="str">
        <f t="shared" si="101"/>
        <v>B</v>
      </c>
      <c r="BG93" s="1" t="str">
        <f t="shared" si="86"/>
        <v/>
      </c>
      <c r="BH93" s="1">
        <f t="shared" si="102"/>
        <v>0</v>
      </c>
      <c r="BI93" s="1" t="str">
        <f t="shared" si="87"/>
        <v/>
      </c>
      <c r="BJ93" s="1">
        <f t="shared" si="103"/>
        <v>0</v>
      </c>
      <c r="BK93" s="1" t="str">
        <f t="shared" si="88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5" t="str">
        <f t="shared" si="69"/>
        <v/>
      </c>
      <c r="C94" s="102" t="str">
        <f t="shared" si="59"/>
        <v/>
      </c>
      <c r="D94" s="98" t="str">
        <f t="shared" si="89"/>
        <v/>
      </c>
      <c r="E94" s="99" t="str">
        <f t="shared" si="89"/>
        <v/>
      </c>
      <c r="F94" s="10" t="str">
        <f t="shared" si="70"/>
        <v/>
      </c>
      <c r="H94" s="105" t="str">
        <f t="shared" si="60"/>
        <v/>
      </c>
      <c r="I94" s="98" t="str">
        <f t="shared" si="90"/>
        <v/>
      </c>
      <c r="J94" s="99" t="str">
        <f t="shared" si="90"/>
        <v/>
      </c>
      <c r="K94" s="10" t="str">
        <f t="shared" si="91"/>
        <v/>
      </c>
      <c r="L94" s="54"/>
      <c r="M94" s="18" t="str">
        <f>IF('Hedging Dashboard'!AH94="","",'Hedging Dashboard'!AH94)</f>
        <v/>
      </c>
      <c r="O94" s="85" t="str">
        <f t="shared" si="61"/>
        <v/>
      </c>
      <c r="P94" s="98" t="str">
        <f t="shared" si="92"/>
        <v/>
      </c>
      <c r="Q94" s="99" t="str">
        <f t="shared" si="92"/>
        <v/>
      </c>
      <c r="R94" s="5" t="str">
        <f t="shared" si="93"/>
        <v/>
      </c>
      <c r="S94" s="5" t="str">
        <f t="shared" si="71"/>
        <v/>
      </c>
      <c r="T94" s="131" t="str">
        <f t="shared" si="94"/>
        <v/>
      </c>
      <c r="U94" s="5" t="str">
        <f>IF(M94="","",IF(B94="NB",U93,IF(T94="",SUM($T$5:$T94)+S94,SUM($T$5:$T94))))</f>
        <v/>
      </c>
      <c r="V94" s="109" t="str">
        <f t="shared" si="58"/>
        <v/>
      </c>
      <c r="W94" s="82" t="e">
        <f t="shared" si="72"/>
        <v>#VALUE!</v>
      </c>
      <c r="X94" s="84" t="str">
        <f t="shared" si="73"/>
        <v/>
      </c>
      <c r="Y94" s="9" t="str">
        <f t="shared" si="64"/>
        <v>B</v>
      </c>
      <c r="Z94" s="4" t="str">
        <f t="shared" si="65"/>
        <v>D</v>
      </c>
      <c r="AA94" s="4" t="str">
        <f t="shared" si="66"/>
        <v>B</v>
      </c>
      <c r="AB94" s="4" t="str">
        <f t="shared" si="62"/>
        <v/>
      </c>
      <c r="AC94" s="4" t="str">
        <f t="shared" si="67"/>
        <v/>
      </c>
      <c r="AD94" s="4" t="str">
        <f t="shared" si="68"/>
        <v/>
      </c>
      <c r="AE94" s="1" t="str">
        <f t="shared" si="74"/>
        <v/>
      </c>
      <c r="AF94" s="1" t="str">
        <f t="shared" si="75"/>
        <v/>
      </c>
      <c r="AG94" s="1" t="str">
        <f t="shared" si="95"/>
        <v/>
      </c>
      <c r="AH94" s="1" t="str">
        <f t="shared" si="96"/>
        <v/>
      </c>
      <c r="AI94" s="1" t="str">
        <f t="shared" si="76"/>
        <v/>
      </c>
      <c r="AJ94" s="1" t="str">
        <f t="shared" si="77"/>
        <v/>
      </c>
      <c r="AK94" s="1">
        <f t="shared" si="97"/>
        <v>0</v>
      </c>
      <c r="AL94" s="1">
        <f t="shared" si="97"/>
        <v>0</v>
      </c>
      <c r="AM94" s="1" t="str">
        <f t="shared" si="63"/>
        <v/>
      </c>
      <c r="AN94" s="1">
        <f t="shared" si="78"/>
        <v>0</v>
      </c>
      <c r="AO94" s="1" t="str">
        <f t="shared" si="108"/>
        <v/>
      </c>
      <c r="AP94" s="1" t="str">
        <f t="shared" si="79"/>
        <v>N</v>
      </c>
      <c r="AQ94" s="1" t="str">
        <f t="shared" si="80"/>
        <v>N</v>
      </c>
      <c r="AR94" s="1" t="str">
        <f t="shared" si="81"/>
        <v>N</v>
      </c>
      <c r="AS94" s="1" t="str">
        <f t="shared" si="82"/>
        <v/>
      </c>
      <c r="AT94" s="15" t="str">
        <f t="shared" si="98"/>
        <v/>
      </c>
      <c r="AU94" s="1" t="str">
        <f t="shared" si="83"/>
        <v/>
      </c>
      <c r="AV94" s="1" t="str">
        <f t="shared" si="84"/>
        <v/>
      </c>
      <c r="AW94" s="1" t="str">
        <f t="shared" si="85"/>
        <v/>
      </c>
      <c r="AX94" s="1" t="str">
        <f t="shared" si="99"/>
        <v/>
      </c>
      <c r="AY94" s="1" t="str">
        <f t="shared" si="10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56"/>
        <v>00000</v>
      </c>
      <c r="BC94" s="1" t="str">
        <f t="shared" si="56"/>
        <v>00000</v>
      </c>
      <c r="BD94" s="1" t="str">
        <f t="shared" si="57"/>
        <v>000000</v>
      </c>
      <c r="BE94" s="1" t="str">
        <f t="shared" si="57"/>
        <v>000000</v>
      </c>
      <c r="BF94" s="1" t="str">
        <f t="shared" si="101"/>
        <v>B</v>
      </c>
      <c r="BG94" s="1" t="str">
        <f t="shared" si="86"/>
        <v/>
      </c>
      <c r="BH94" s="1">
        <f t="shared" si="102"/>
        <v>0</v>
      </c>
      <c r="BI94" s="1" t="str">
        <f t="shared" si="87"/>
        <v/>
      </c>
      <c r="BJ94" s="1">
        <f t="shared" si="103"/>
        <v>0</v>
      </c>
      <c r="BK94" s="1" t="str">
        <f t="shared" si="88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69"/>
        <v/>
      </c>
      <c r="C95" s="100" t="str">
        <f t="shared" si="59"/>
        <v/>
      </c>
      <c r="D95" s="13" t="str">
        <f t="shared" si="89"/>
        <v/>
      </c>
      <c r="E95" s="45" t="str">
        <f t="shared" si="89"/>
        <v/>
      </c>
      <c r="F95" s="14" t="str">
        <f t="shared" si="70"/>
        <v/>
      </c>
      <c r="H95" s="103" t="str">
        <f t="shared" si="60"/>
        <v/>
      </c>
      <c r="I95" s="13" t="str">
        <f t="shared" si="90"/>
        <v/>
      </c>
      <c r="J95" s="45" t="str">
        <f t="shared" si="90"/>
        <v/>
      </c>
      <c r="K95" s="14" t="str">
        <f t="shared" si="91"/>
        <v/>
      </c>
      <c r="L95" s="54"/>
      <c r="M95" s="16" t="str">
        <f>IF('Hedging Dashboard'!AH95="","",'Hedging Dashboard'!AH95)</f>
        <v/>
      </c>
      <c r="O95" s="12" t="str">
        <f t="shared" si="61"/>
        <v/>
      </c>
      <c r="P95" s="13" t="str">
        <f t="shared" si="92"/>
        <v/>
      </c>
      <c r="Q95" s="45" t="str">
        <f t="shared" si="92"/>
        <v/>
      </c>
      <c r="R95" s="95" t="str">
        <f t="shared" si="93"/>
        <v/>
      </c>
      <c r="S95" s="95" t="str">
        <f t="shared" si="71"/>
        <v/>
      </c>
      <c r="T95" s="106" t="str">
        <f t="shared" si="94"/>
        <v/>
      </c>
      <c r="U95" s="95" t="str">
        <f>IF(M95="","",IF(B95="NB",U94,IF(T95="",SUM($T$5:$T95)+S95,SUM($T$5:$T95))))</f>
        <v/>
      </c>
      <c r="V95" s="107" t="str">
        <f t="shared" si="58"/>
        <v/>
      </c>
      <c r="W95" s="82" t="e">
        <f t="shared" si="72"/>
        <v>#VALUE!</v>
      </c>
      <c r="X95" s="84" t="str">
        <f t="shared" si="73"/>
        <v/>
      </c>
      <c r="Y95" s="9" t="str">
        <f t="shared" si="64"/>
        <v>B</v>
      </c>
      <c r="Z95" s="4" t="str">
        <f t="shared" si="65"/>
        <v>D</v>
      </c>
      <c r="AA95" s="4" t="str">
        <f t="shared" si="66"/>
        <v>B</v>
      </c>
      <c r="AB95" s="4" t="str">
        <f t="shared" si="62"/>
        <v/>
      </c>
      <c r="AC95" s="4" t="str">
        <f t="shared" si="67"/>
        <v/>
      </c>
      <c r="AD95" s="4" t="str">
        <f t="shared" si="68"/>
        <v/>
      </c>
      <c r="AE95" s="1" t="str">
        <f t="shared" si="74"/>
        <v/>
      </c>
      <c r="AF95" s="1" t="str">
        <f t="shared" si="75"/>
        <v/>
      </c>
      <c r="AG95" s="1" t="str">
        <f t="shared" si="95"/>
        <v/>
      </c>
      <c r="AH95" s="1" t="str">
        <f t="shared" si="96"/>
        <v/>
      </c>
      <c r="AI95" s="1" t="str">
        <f t="shared" si="76"/>
        <v/>
      </c>
      <c r="AJ95" s="1" t="str">
        <f t="shared" si="77"/>
        <v/>
      </c>
      <c r="AK95" s="1">
        <f t="shared" si="97"/>
        <v>0</v>
      </c>
      <c r="AL95" s="1">
        <f t="shared" si="97"/>
        <v>0</v>
      </c>
      <c r="AM95" s="1" t="str">
        <f t="shared" si="63"/>
        <v/>
      </c>
      <c r="AN95" s="1">
        <f t="shared" si="78"/>
        <v>0</v>
      </c>
      <c r="AO95" s="1" t="str">
        <f t="shared" si="108"/>
        <v/>
      </c>
      <c r="AP95" s="1" t="str">
        <f t="shared" si="79"/>
        <v>N</v>
      </c>
      <c r="AQ95" s="1" t="str">
        <f t="shared" si="80"/>
        <v>N</v>
      </c>
      <c r="AR95" s="1" t="str">
        <f t="shared" si="81"/>
        <v>N</v>
      </c>
      <c r="AS95" s="1" t="str">
        <f t="shared" si="82"/>
        <v/>
      </c>
      <c r="AT95" s="15" t="str">
        <f t="shared" si="98"/>
        <v/>
      </c>
      <c r="AU95" s="1" t="str">
        <f t="shared" si="83"/>
        <v/>
      </c>
      <c r="AV95" s="1" t="str">
        <f t="shared" si="84"/>
        <v/>
      </c>
      <c r="AW95" s="1" t="str">
        <f t="shared" si="85"/>
        <v/>
      </c>
      <c r="AX95" s="1" t="str">
        <f t="shared" si="99"/>
        <v/>
      </c>
      <c r="AY95" s="1" t="str">
        <f t="shared" si="10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56"/>
        <v>00000</v>
      </c>
      <c r="BC95" s="1" t="str">
        <f t="shared" si="56"/>
        <v>00000</v>
      </c>
      <c r="BD95" s="1" t="str">
        <f t="shared" si="57"/>
        <v>000000</v>
      </c>
      <c r="BE95" s="1" t="str">
        <f t="shared" si="57"/>
        <v>000000</v>
      </c>
      <c r="BF95" s="1" t="str">
        <f t="shared" si="101"/>
        <v>B</v>
      </c>
      <c r="BG95" s="1" t="str">
        <f t="shared" si="86"/>
        <v/>
      </c>
      <c r="BH95" s="1">
        <f t="shared" si="102"/>
        <v>0</v>
      </c>
      <c r="BI95" s="1" t="str">
        <f t="shared" si="87"/>
        <v/>
      </c>
      <c r="BJ95" s="1">
        <f t="shared" si="103"/>
        <v>0</v>
      </c>
      <c r="BK95" s="1" t="str">
        <f t="shared" si="88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69"/>
        <v/>
      </c>
      <c r="C96" s="101" t="str">
        <f t="shared" si="59"/>
        <v/>
      </c>
      <c r="D96" s="96" t="str">
        <f t="shared" si="89"/>
        <v/>
      </c>
      <c r="E96" s="97" t="str">
        <f t="shared" si="89"/>
        <v/>
      </c>
      <c r="F96" s="8" t="str">
        <f t="shared" si="70"/>
        <v/>
      </c>
      <c r="H96" s="104" t="str">
        <f t="shared" si="60"/>
        <v/>
      </c>
      <c r="I96" s="96" t="str">
        <f t="shared" si="90"/>
        <v/>
      </c>
      <c r="J96" s="97" t="str">
        <f t="shared" si="90"/>
        <v/>
      </c>
      <c r="K96" s="8" t="str">
        <f t="shared" si="91"/>
        <v/>
      </c>
      <c r="L96" s="54"/>
      <c r="M96" s="17" t="str">
        <f>IF('Hedging Dashboard'!AH96="","",'Hedging Dashboard'!AH96)</f>
        <v/>
      </c>
      <c r="O96" s="9" t="str">
        <f t="shared" si="61"/>
        <v/>
      </c>
      <c r="P96" s="96" t="str">
        <f t="shared" si="92"/>
        <v/>
      </c>
      <c r="Q96" s="97" t="str">
        <f t="shared" si="92"/>
        <v/>
      </c>
      <c r="R96" s="4" t="str">
        <f t="shared" si="93"/>
        <v/>
      </c>
      <c r="S96" s="4" t="str">
        <f t="shared" si="71"/>
        <v/>
      </c>
      <c r="T96" s="130" t="str">
        <f t="shared" si="94"/>
        <v/>
      </c>
      <c r="U96" s="4" t="str">
        <f>IF(M96="","",IF(B96="NB",U95,IF(T96="",SUM($T$5:$T96)+S96,SUM($T$5:$T96))))</f>
        <v/>
      </c>
      <c r="V96" s="108" t="str">
        <f t="shared" si="58"/>
        <v/>
      </c>
      <c r="W96" s="82" t="e">
        <f t="shared" si="72"/>
        <v>#VALUE!</v>
      </c>
      <c r="X96" s="84" t="str">
        <f t="shared" si="73"/>
        <v/>
      </c>
      <c r="Y96" s="9" t="str">
        <f t="shared" si="64"/>
        <v>B</v>
      </c>
      <c r="Z96" s="4" t="str">
        <f t="shared" si="65"/>
        <v>D</v>
      </c>
      <c r="AA96" s="4" t="str">
        <f t="shared" si="66"/>
        <v>B</v>
      </c>
      <c r="AB96" s="4" t="str">
        <f t="shared" si="62"/>
        <v/>
      </c>
      <c r="AC96" s="4" t="str">
        <f t="shared" si="67"/>
        <v/>
      </c>
      <c r="AD96" s="4" t="str">
        <f t="shared" si="68"/>
        <v/>
      </c>
      <c r="AE96" s="1" t="str">
        <f t="shared" si="74"/>
        <v/>
      </c>
      <c r="AF96" s="1" t="str">
        <f t="shared" si="75"/>
        <v/>
      </c>
      <c r="AG96" s="1" t="str">
        <f t="shared" si="95"/>
        <v/>
      </c>
      <c r="AH96" s="1" t="str">
        <f t="shared" si="96"/>
        <v/>
      </c>
      <c r="AI96" s="1" t="str">
        <f t="shared" si="76"/>
        <v/>
      </c>
      <c r="AJ96" s="1" t="str">
        <f t="shared" si="77"/>
        <v/>
      </c>
      <c r="AK96" s="1">
        <f t="shared" si="97"/>
        <v>0</v>
      </c>
      <c r="AL96" s="1">
        <f t="shared" si="97"/>
        <v>0</v>
      </c>
      <c r="AM96" s="1" t="str">
        <f t="shared" si="63"/>
        <v/>
      </c>
      <c r="AN96" s="1">
        <f t="shared" si="78"/>
        <v>0</v>
      </c>
      <c r="AO96" s="1" t="str">
        <f t="shared" si="108"/>
        <v/>
      </c>
      <c r="AP96" s="1" t="str">
        <f t="shared" si="79"/>
        <v>N</v>
      </c>
      <c r="AQ96" s="1" t="str">
        <f t="shared" si="80"/>
        <v>N</v>
      </c>
      <c r="AR96" s="1" t="str">
        <f t="shared" si="81"/>
        <v>N</v>
      </c>
      <c r="AS96" s="1" t="str">
        <f t="shared" si="82"/>
        <v/>
      </c>
      <c r="AT96" s="15" t="str">
        <f t="shared" si="98"/>
        <v/>
      </c>
      <c r="AU96" s="1" t="str">
        <f t="shared" si="83"/>
        <v/>
      </c>
      <c r="AV96" s="1" t="str">
        <f t="shared" si="84"/>
        <v/>
      </c>
      <c r="AW96" s="1" t="str">
        <f t="shared" si="85"/>
        <v/>
      </c>
      <c r="AX96" s="1" t="str">
        <f t="shared" si="99"/>
        <v/>
      </c>
      <c r="AY96" s="1" t="str">
        <f t="shared" si="10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56"/>
        <v>00000</v>
      </c>
      <c r="BC96" s="1" t="str">
        <f t="shared" si="56"/>
        <v>00000</v>
      </c>
      <c r="BD96" s="1" t="str">
        <f t="shared" si="57"/>
        <v>000000</v>
      </c>
      <c r="BE96" s="1" t="str">
        <f t="shared" si="57"/>
        <v>000000</v>
      </c>
      <c r="BF96" s="1" t="str">
        <f t="shared" si="101"/>
        <v>B</v>
      </c>
      <c r="BG96" s="1" t="str">
        <f t="shared" si="86"/>
        <v/>
      </c>
      <c r="BH96" s="1">
        <f t="shared" si="102"/>
        <v>0</v>
      </c>
      <c r="BI96" s="1" t="str">
        <f t="shared" si="87"/>
        <v/>
      </c>
      <c r="BJ96" s="1">
        <f t="shared" si="103"/>
        <v>0</v>
      </c>
      <c r="BK96" s="1" t="str">
        <f t="shared" si="88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69"/>
        <v/>
      </c>
      <c r="C97" s="101" t="str">
        <f t="shared" si="59"/>
        <v/>
      </c>
      <c r="D97" s="96" t="str">
        <f t="shared" si="89"/>
        <v/>
      </c>
      <c r="E97" s="97" t="str">
        <f t="shared" si="89"/>
        <v/>
      </c>
      <c r="F97" s="8" t="str">
        <f t="shared" si="70"/>
        <v/>
      </c>
      <c r="H97" s="104" t="str">
        <f t="shared" si="60"/>
        <v/>
      </c>
      <c r="I97" s="96" t="str">
        <f t="shared" si="90"/>
        <v/>
      </c>
      <c r="J97" s="97" t="str">
        <f t="shared" si="90"/>
        <v/>
      </c>
      <c r="K97" s="8" t="str">
        <f t="shared" si="91"/>
        <v/>
      </c>
      <c r="L97" s="54"/>
      <c r="M97" s="17" t="str">
        <f>IF('Hedging Dashboard'!AH97="","",'Hedging Dashboard'!AH97)</f>
        <v/>
      </c>
      <c r="O97" s="9" t="str">
        <f t="shared" si="61"/>
        <v/>
      </c>
      <c r="P97" s="96" t="str">
        <f t="shared" si="92"/>
        <v/>
      </c>
      <c r="Q97" s="97" t="str">
        <f t="shared" si="92"/>
        <v/>
      </c>
      <c r="R97" s="4" t="str">
        <f t="shared" si="93"/>
        <v/>
      </c>
      <c r="S97" s="4" t="str">
        <f t="shared" si="71"/>
        <v/>
      </c>
      <c r="T97" s="130" t="str">
        <f t="shared" si="94"/>
        <v/>
      </c>
      <c r="U97" s="4" t="str">
        <f>IF(M97="","",IF(B97="NB",U96,IF(T97="",SUM($T$5:$T97)+S97,SUM($T$5:$T97))))</f>
        <v/>
      </c>
      <c r="V97" s="108" t="str">
        <f t="shared" si="58"/>
        <v/>
      </c>
      <c r="W97" s="82" t="e">
        <f t="shared" si="72"/>
        <v>#VALUE!</v>
      </c>
      <c r="X97" s="84" t="str">
        <f t="shared" si="73"/>
        <v/>
      </c>
      <c r="Y97" s="9" t="str">
        <f t="shared" si="64"/>
        <v>B</v>
      </c>
      <c r="Z97" s="4" t="str">
        <f t="shared" si="65"/>
        <v>D</v>
      </c>
      <c r="AA97" s="4" t="str">
        <f t="shared" si="66"/>
        <v>B</v>
      </c>
      <c r="AB97" s="4" t="str">
        <f t="shared" si="62"/>
        <v/>
      </c>
      <c r="AC97" s="4" t="str">
        <f t="shared" si="67"/>
        <v/>
      </c>
      <c r="AD97" s="4" t="str">
        <f t="shared" si="68"/>
        <v/>
      </c>
      <c r="AE97" s="1" t="str">
        <f t="shared" si="74"/>
        <v/>
      </c>
      <c r="AF97" s="1" t="str">
        <f t="shared" si="75"/>
        <v/>
      </c>
      <c r="AG97" s="1" t="str">
        <f t="shared" si="95"/>
        <v/>
      </c>
      <c r="AH97" s="1" t="str">
        <f t="shared" si="96"/>
        <v/>
      </c>
      <c r="AI97" s="1" t="str">
        <f t="shared" si="76"/>
        <v/>
      </c>
      <c r="AJ97" s="1" t="str">
        <f t="shared" si="77"/>
        <v/>
      </c>
      <c r="AK97" s="1">
        <f t="shared" si="97"/>
        <v>0</v>
      </c>
      <c r="AL97" s="1">
        <f t="shared" si="97"/>
        <v>0</v>
      </c>
      <c r="AM97" s="1" t="str">
        <f t="shared" si="63"/>
        <v/>
      </c>
      <c r="AN97" s="1">
        <f t="shared" si="78"/>
        <v>0</v>
      </c>
      <c r="AO97" s="1" t="str">
        <f t="shared" si="108"/>
        <v/>
      </c>
      <c r="AP97" s="1" t="str">
        <f t="shared" si="79"/>
        <v>N</v>
      </c>
      <c r="AQ97" s="1" t="str">
        <f t="shared" si="80"/>
        <v>N</v>
      </c>
      <c r="AR97" s="1" t="str">
        <f t="shared" si="81"/>
        <v>N</v>
      </c>
      <c r="AS97" s="1" t="str">
        <f t="shared" si="82"/>
        <v/>
      </c>
      <c r="AT97" s="15" t="str">
        <f t="shared" si="98"/>
        <v/>
      </c>
      <c r="AU97" s="1" t="str">
        <f t="shared" si="83"/>
        <v/>
      </c>
      <c r="AV97" s="1" t="str">
        <f t="shared" si="84"/>
        <v/>
      </c>
      <c r="AW97" s="1" t="str">
        <f t="shared" si="85"/>
        <v/>
      </c>
      <c r="AX97" s="1" t="str">
        <f t="shared" si="99"/>
        <v/>
      </c>
      <c r="AY97" s="1" t="str">
        <f t="shared" si="10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56"/>
        <v>00000</v>
      </c>
      <c r="BC97" s="1" t="str">
        <f t="shared" si="56"/>
        <v>00000</v>
      </c>
      <c r="BD97" s="1" t="str">
        <f t="shared" si="57"/>
        <v>000000</v>
      </c>
      <c r="BE97" s="1" t="str">
        <f t="shared" si="57"/>
        <v>000000</v>
      </c>
      <c r="BF97" s="1" t="str">
        <f t="shared" si="101"/>
        <v>B</v>
      </c>
      <c r="BG97" s="1" t="str">
        <f t="shared" si="86"/>
        <v/>
      </c>
      <c r="BH97" s="1">
        <f t="shared" si="102"/>
        <v>0</v>
      </c>
      <c r="BI97" s="1" t="str">
        <f t="shared" si="87"/>
        <v/>
      </c>
      <c r="BJ97" s="1">
        <f t="shared" si="103"/>
        <v>0</v>
      </c>
      <c r="BK97" s="1" t="str">
        <f t="shared" si="88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69"/>
        <v/>
      </c>
      <c r="C98" s="101" t="str">
        <f t="shared" si="59"/>
        <v/>
      </c>
      <c r="D98" s="96" t="str">
        <f t="shared" si="89"/>
        <v/>
      </c>
      <c r="E98" s="97" t="str">
        <f t="shared" si="89"/>
        <v/>
      </c>
      <c r="F98" s="8" t="str">
        <f t="shared" si="70"/>
        <v/>
      </c>
      <c r="H98" s="104" t="str">
        <f t="shared" si="60"/>
        <v/>
      </c>
      <c r="I98" s="96" t="str">
        <f t="shared" si="90"/>
        <v/>
      </c>
      <c r="J98" s="97" t="str">
        <f t="shared" si="90"/>
        <v/>
      </c>
      <c r="K98" s="8" t="str">
        <f t="shared" si="91"/>
        <v/>
      </c>
      <c r="L98" s="54"/>
      <c r="M98" s="17" t="str">
        <f>IF('Hedging Dashboard'!AH98="","",'Hedging Dashboard'!AH98)</f>
        <v/>
      </c>
      <c r="O98" s="9" t="str">
        <f t="shared" si="61"/>
        <v/>
      </c>
      <c r="P98" s="96" t="str">
        <f t="shared" si="92"/>
        <v/>
      </c>
      <c r="Q98" s="97" t="str">
        <f t="shared" si="92"/>
        <v/>
      </c>
      <c r="R98" s="4" t="str">
        <f t="shared" si="93"/>
        <v/>
      </c>
      <c r="S98" s="4" t="str">
        <f t="shared" si="71"/>
        <v/>
      </c>
      <c r="T98" s="130" t="str">
        <f t="shared" si="94"/>
        <v/>
      </c>
      <c r="U98" s="4" t="str">
        <f>IF(M98="","",IF(B98="NB",U97,IF(T98="",SUM($T$5:$T98)+S98,SUM($T$5:$T98))))</f>
        <v/>
      </c>
      <c r="V98" s="108" t="str">
        <f t="shared" si="58"/>
        <v/>
      </c>
      <c r="W98" s="82" t="e">
        <f t="shared" si="72"/>
        <v>#VALUE!</v>
      </c>
      <c r="X98" s="84" t="str">
        <f t="shared" si="73"/>
        <v/>
      </c>
      <c r="Y98" s="9" t="str">
        <f t="shared" si="64"/>
        <v>B</v>
      </c>
      <c r="Z98" s="4" t="str">
        <f t="shared" si="65"/>
        <v>D</v>
      </c>
      <c r="AA98" s="4" t="str">
        <f t="shared" si="66"/>
        <v>B</v>
      </c>
      <c r="AB98" s="4" t="str">
        <f t="shared" si="62"/>
        <v/>
      </c>
      <c r="AC98" s="4" t="str">
        <f t="shared" si="67"/>
        <v/>
      </c>
      <c r="AD98" s="4" t="str">
        <f t="shared" si="68"/>
        <v/>
      </c>
      <c r="AE98" s="1" t="str">
        <f t="shared" si="74"/>
        <v/>
      </c>
      <c r="AF98" s="1" t="str">
        <f t="shared" si="75"/>
        <v/>
      </c>
      <c r="AG98" s="1" t="str">
        <f t="shared" si="95"/>
        <v/>
      </c>
      <c r="AH98" s="1" t="str">
        <f t="shared" si="96"/>
        <v/>
      </c>
      <c r="AI98" s="1" t="str">
        <f t="shared" si="76"/>
        <v/>
      </c>
      <c r="AJ98" s="1" t="str">
        <f t="shared" si="77"/>
        <v/>
      </c>
      <c r="AK98" s="1">
        <f t="shared" si="97"/>
        <v>0</v>
      </c>
      <c r="AL98" s="1">
        <f t="shared" si="97"/>
        <v>0</v>
      </c>
      <c r="AM98" s="1" t="str">
        <f t="shared" si="63"/>
        <v/>
      </c>
      <c r="AN98" s="1">
        <f t="shared" si="78"/>
        <v>0</v>
      </c>
      <c r="AO98" s="1" t="str">
        <f t="shared" si="108"/>
        <v/>
      </c>
      <c r="AP98" s="1" t="str">
        <f t="shared" si="79"/>
        <v>N</v>
      </c>
      <c r="AQ98" s="1" t="str">
        <f t="shared" si="80"/>
        <v>N</v>
      </c>
      <c r="AR98" s="1" t="str">
        <f t="shared" si="81"/>
        <v>N</v>
      </c>
      <c r="AS98" s="1" t="str">
        <f t="shared" si="82"/>
        <v/>
      </c>
      <c r="AT98" s="15" t="str">
        <f t="shared" si="98"/>
        <v/>
      </c>
      <c r="AU98" s="1" t="str">
        <f t="shared" si="83"/>
        <v/>
      </c>
      <c r="AV98" s="1" t="str">
        <f t="shared" si="84"/>
        <v/>
      </c>
      <c r="AW98" s="1" t="str">
        <f t="shared" si="85"/>
        <v/>
      </c>
      <c r="AX98" s="1" t="str">
        <f t="shared" si="99"/>
        <v/>
      </c>
      <c r="AY98" s="1" t="str">
        <f t="shared" si="10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56"/>
        <v>00000</v>
      </c>
      <c r="BC98" s="1" t="str">
        <f t="shared" si="56"/>
        <v>00000</v>
      </c>
      <c r="BD98" s="1" t="str">
        <f t="shared" si="57"/>
        <v>000000</v>
      </c>
      <c r="BE98" s="1" t="str">
        <f t="shared" si="57"/>
        <v>000000</v>
      </c>
      <c r="BF98" s="1" t="str">
        <f t="shared" si="101"/>
        <v>B</v>
      </c>
      <c r="BG98" s="1" t="str">
        <f t="shared" si="86"/>
        <v/>
      </c>
      <c r="BH98" s="1">
        <f t="shared" si="102"/>
        <v>0</v>
      </c>
      <c r="BI98" s="1" t="str">
        <f t="shared" si="87"/>
        <v/>
      </c>
      <c r="BJ98" s="1">
        <f t="shared" si="103"/>
        <v>0</v>
      </c>
      <c r="BK98" s="1" t="str">
        <f t="shared" si="88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5" t="str">
        <f t="shared" si="69"/>
        <v/>
      </c>
      <c r="C99" s="102" t="str">
        <f t="shared" si="59"/>
        <v/>
      </c>
      <c r="D99" s="98" t="str">
        <f t="shared" si="89"/>
        <v/>
      </c>
      <c r="E99" s="99" t="str">
        <f t="shared" si="89"/>
        <v/>
      </c>
      <c r="F99" s="10" t="str">
        <f t="shared" si="70"/>
        <v/>
      </c>
      <c r="H99" s="105" t="str">
        <f t="shared" si="60"/>
        <v/>
      </c>
      <c r="I99" s="98" t="str">
        <f t="shared" si="90"/>
        <v/>
      </c>
      <c r="J99" s="99" t="str">
        <f t="shared" si="90"/>
        <v/>
      </c>
      <c r="K99" s="10" t="str">
        <f t="shared" si="91"/>
        <v/>
      </c>
      <c r="L99" s="54"/>
      <c r="M99" s="18" t="str">
        <f>IF('Hedging Dashboard'!AH99="","",'Hedging Dashboard'!AH99)</f>
        <v/>
      </c>
      <c r="O99" s="85" t="str">
        <f t="shared" si="61"/>
        <v/>
      </c>
      <c r="P99" s="98" t="str">
        <f t="shared" si="92"/>
        <v/>
      </c>
      <c r="Q99" s="99" t="str">
        <f t="shared" si="92"/>
        <v/>
      </c>
      <c r="R99" s="5" t="str">
        <f t="shared" si="93"/>
        <v/>
      </c>
      <c r="S99" s="5" t="str">
        <f t="shared" si="71"/>
        <v/>
      </c>
      <c r="T99" s="131" t="str">
        <f t="shared" si="94"/>
        <v/>
      </c>
      <c r="U99" s="5" t="str">
        <f>IF(M99="","",IF(B99="NB",U98,IF(T99="",SUM($T$5:$T99)+S99,SUM($T$5:$T99))))</f>
        <v/>
      </c>
      <c r="V99" s="109" t="str">
        <f t="shared" si="58"/>
        <v/>
      </c>
      <c r="W99" s="82" t="e">
        <f t="shared" si="72"/>
        <v>#VALUE!</v>
      </c>
      <c r="X99" s="84" t="str">
        <f t="shared" si="73"/>
        <v/>
      </c>
      <c r="Y99" s="9" t="str">
        <f t="shared" si="64"/>
        <v>B</v>
      </c>
      <c r="Z99" s="4" t="str">
        <f t="shared" si="65"/>
        <v>D</v>
      </c>
      <c r="AA99" s="4" t="str">
        <f t="shared" si="66"/>
        <v>B</v>
      </c>
      <c r="AB99" s="4" t="str">
        <f t="shared" si="62"/>
        <v/>
      </c>
      <c r="AC99" s="4" t="str">
        <f t="shared" si="67"/>
        <v/>
      </c>
      <c r="AD99" s="4" t="str">
        <f t="shared" si="68"/>
        <v/>
      </c>
      <c r="AE99" s="1" t="str">
        <f t="shared" si="74"/>
        <v/>
      </c>
      <c r="AF99" s="1" t="str">
        <f t="shared" si="75"/>
        <v/>
      </c>
      <c r="AG99" s="1" t="str">
        <f t="shared" si="95"/>
        <v/>
      </c>
      <c r="AH99" s="1" t="str">
        <f t="shared" si="96"/>
        <v/>
      </c>
      <c r="AI99" s="1" t="str">
        <f t="shared" si="76"/>
        <v/>
      </c>
      <c r="AJ99" s="1" t="str">
        <f t="shared" si="77"/>
        <v/>
      </c>
      <c r="AK99" s="1">
        <f t="shared" si="97"/>
        <v>0</v>
      </c>
      <c r="AL99" s="1">
        <f t="shared" si="97"/>
        <v>0</v>
      </c>
      <c r="AM99" s="1" t="str">
        <f t="shared" si="63"/>
        <v/>
      </c>
      <c r="AN99" s="1">
        <f t="shared" si="78"/>
        <v>0</v>
      </c>
      <c r="AO99" s="1" t="str">
        <f t="shared" si="108"/>
        <v/>
      </c>
      <c r="AP99" s="1" t="str">
        <f t="shared" si="79"/>
        <v>N</v>
      </c>
      <c r="AQ99" s="1" t="str">
        <f t="shared" si="80"/>
        <v>N</v>
      </c>
      <c r="AR99" s="1" t="str">
        <f t="shared" si="81"/>
        <v>N</v>
      </c>
      <c r="AS99" s="1" t="str">
        <f t="shared" si="82"/>
        <v/>
      </c>
      <c r="AT99" s="15" t="str">
        <f t="shared" si="98"/>
        <v/>
      </c>
      <c r="AU99" s="1" t="str">
        <f t="shared" si="83"/>
        <v/>
      </c>
      <c r="AV99" s="1" t="str">
        <f t="shared" si="84"/>
        <v/>
      </c>
      <c r="AW99" s="1" t="str">
        <f t="shared" si="85"/>
        <v/>
      </c>
      <c r="AX99" s="1" t="str">
        <f t="shared" si="99"/>
        <v/>
      </c>
      <c r="AY99" s="1" t="str">
        <f t="shared" si="10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56"/>
        <v>00000</v>
      </c>
      <c r="BC99" s="1" t="str">
        <f t="shared" si="56"/>
        <v>00000</v>
      </c>
      <c r="BD99" s="1" t="str">
        <f t="shared" si="57"/>
        <v>000000</v>
      </c>
      <c r="BE99" s="1" t="str">
        <f t="shared" si="57"/>
        <v>000000</v>
      </c>
      <c r="BF99" s="1" t="str">
        <f t="shared" si="101"/>
        <v>B</v>
      </c>
      <c r="BG99" s="1" t="str">
        <f t="shared" si="86"/>
        <v/>
      </c>
      <c r="BH99" s="1">
        <f t="shared" si="102"/>
        <v>0</v>
      </c>
      <c r="BI99" s="1" t="str">
        <f t="shared" si="87"/>
        <v/>
      </c>
      <c r="BJ99" s="1">
        <f t="shared" si="103"/>
        <v>0</v>
      </c>
      <c r="BK99" s="1" t="str">
        <f t="shared" si="88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69"/>
        <v/>
      </c>
      <c r="C100" s="100" t="str">
        <f t="shared" si="59"/>
        <v/>
      </c>
      <c r="D100" s="13" t="str">
        <f t="shared" si="89"/>
        <v/>
      </c>
      <c r="E100" s="45" t="str">
        <f t="shared" si="89"/>
        <v/>
      </c>
      <c r="F100" s="14" t="str">
        <f t="shared" si="70"/>
        <v/>
      </c>
      <c r="H100" s="103" t="str">
        <f t="shared" si="60"/>
        <v/>
      </c>
      <c r="I100" s="13" t="str">
        <f t="shared" si="90"/>
        <v/>
      </c>
      <c r="J100" s="45" t="str">
        <f t="shared" si="90"/>
        <v/>
      </c>
      <c r="K100" s="14" t="str">
        <f t="shared" si="91"/>
        <v/>
      </c>
      <c r="L100" s="54"/>
      <c r="M100" s="16" t="str">
        <f>IF('Hedging Dashboard'!AH100="","",'Hedging Dashboard'!AH100)</f>
        <v/>
      </c>
      <c r="O100" s="12" t="str">
        <f t="shared" si="61"/>
        <v/>
      </c>
      <c r="P100" s="13" t="str">
        <f t="shared" si="92"/>
        <v/>
      </c>
      <c r="Q100" s="45" t="str">
        <f t="shared" si="92"/>
        <v/>
      </c>
      <c r="R100" s="95" t="str">
        <f t="shared" si="93"/>
        <v/>
      </c>
      <c r="S100" s="95" t="str">
        <f t="shared" si="71"/>
        <v/>
      </c>
      <c r="T100" s="106" t="str">
        <f t="shared" si="94"/>
        <v/>
      </c>
      <c r="U100" s="95" t="str">
        <f>IF(M100="","",IF(B100="NB",U99,IF(T100="",SUM($T$5:$T100)+S100,SUM($T$5:$T100))))</f>
        <v/>
      </c>
      <c r="V100" s="107" t="str">
        <f t="shared" si="58"/>
        <v/>
      </c>
      <c r="W100" s="82" t="e">
        <f t="shared" si="72"/>
        <v>#VALUE!</v>
      </c>
      <c r="X100" s="84" t="str">
        <f t="shared" si="73"/>
        <v/>
      </c>
      <c r="Y100" s="9" t="str">
        <f t="shared" si="64"/>
        <v>B</v>
      </c>
      <c r="Z100" s="4" t="str">
        <f t="shared" si="65"/>
        <v>D</v>
      </c>
      <c r="AA100" s="4" t="str">
        <f t="shared" si="66"/>
        <v>B</v>
      </c>
      <c r="AB100" s="4" t="str">
        <f t="shared" si="62"/>
        <v/>
      </c>
      <c r="AC100" s="4" t="str">
        <f t="shared" si="67"/>
        <v/>
      </c>
      <c r="AD100" s="4" t="str">
        <f t="shared" si="68"/>
        <v/>
      </c>
      <c r="AE100" s="1" t="str">
        <f t="shared" si="74"/>
        <v/>
      </c>
      <c r="AF100" s="1" t="str">
        <f t="shared" si="75"/>
        <v/>
      </c>
      <c r="AG100" s="1" t="str">
        <f t="shared" si="95"/>
        <v/>
      </c>
      <c r="AH100" s="1" t="str">
        <f t="shared" si="96"/>
        <v/>
      </c>
      <c r="AI100" s="1" t="str">
        <f t="shared" si="76"/>
        <v/>
      </c>
      <c r="AJ100" s="1" t="str">
        <f t="shared" si="77"/>
        <v/>
      </c>
      <c r="AK100" s="1">
        <f t="shared" si="97"/>
        <v>0</v>
      </c>
      <c r="AL100" s="1">
        <f t="shared" si="97"/>
        <v>0</v>
      </c>
      <c r="AM100" s="1" t="str">
        <f t="shared" si="63"/>
        <v/>
      </c>
      <c r="AN100" s="1">
        <f t="shared" si="78"/>
        <v>0</v>
      </c>
      <c r="AO100" s="1" t="str">
        <f t="shared" si="108"/>
        <v/>
      </c>
      <c r="AP100" s="1" t="str">
        <f t="shared" si="79"/>
        <v>N</v>
      </c>
      <c r="AQ100" s="1" t="str">
        <f t="shared" si="80"/>
        <v>N</v>
      </c>
      <c r="AR100" s="1" t="str">
        <f t="shared" si="81"/>
        <v>N</v>
      </c>
      <c r="AS100" s="1" t="str">
        <f t="shared" si="82"/>
        <v/>
      </c>
      <c r="AT100" s="15" t="str">
        <f t="shared" si="98"/>
        <v/>
      </c>
      <c r="AU100" s="1" t="str">
        <f t="shared" si="83"/>
        <v/>
      </c>
      <c r="AV100" s="1" t="str">
        <f t="shared" si="84"/>
        <v/>
      </c>
      <c r="AW100" s="1" t="str">
        <f t="shared" si="85"/>
        <v/>
      </c>
      <c r="AX100" s="1" t="str">
        <f t="shared" si="99"/>
        <v/>
      </c>
      <c r="AY100" s="1" t="str">
        <f t="shared" si="10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56"/>
        <v>00000</v>
      </c>
      <c r="BC100" s="1" t="str">
        <f t="shared" si="56"/>
        <v>00000</v>
      </c>
      <c r="BD100" s="1" t="str">
        <f t="shared" si="57"/>
        <v>000000</v>
      </c>
      <c r="BE100" s="1" t="str">
        <f t="shared" si="57"/>
        <v>000000</v>
      </c>
      <c r="BF100" s="1" t="str">
        <f t="shared" si="101"/>
        <v>B</v>
      </c>
      <c r="BG100" s="1" t="str">
        <f t="shared" si="86"/>
        <v/>
      </c>
      <c r="BH100" s="1">
        <f t="shared" si="102"/>
        <v>0</v>
      </c>
      <c r="BI100" s="1" t="str">
        <f t="shared" si="87"/>
        <v/>
      </c>
      <c r="BJ100" s="1">
        <f t="shared" si="103"/>
        <v>0</v>
      </c>
      <c r="BK100" s="1" t="str">
        <f t="shared" si="88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69"/>
        <v/>
      </c>
      <c r="C101" s="101" t="str">
        <f t="shared" si="59"/>
        <v/>
      </c>
      <c r="D101" s="96" t="str">
        <f t="shared" si="89"/>
        <v/>
      </c>
      <c r="E101" s="97" t="str">
        <f t="shared" si="89"/>
        <v/>
      </c>
      <c r="F101" s="8" t="str">
        <f t="shared" si="70"/>
        <v/>
      </c>
      <c r="H101" s="104" t="str">
        <f t="shared" si="60"/>
        <v/>
      </c>
      <c r="I101" s="96" t="str">
        <f t="shared" si="90"/>
        <v/>
      </c>
      <c r="J101" s="97" t="str">
        <f t="shared" si="90"/>
        <v/>
      </c>
      <c r="K101" s="8" t="str">
        <f t="shared" si="91"/>
        <v/>
      </c>
      <c r="L101" s="54"/>
      <c r="M101" s="17" t="str">
        <f>IF('Hedging Dashboard'!AH101="","",'Hedging Dashboard'!AH101)</f>
        <v/>
      </c>
      <c r="O101" s="9" t="str">
        <f t="shared" si="61"/>
        <v/>
      </c>
      <c r="P101" s="96" t="str">
        <f t="shared" si="92"/>
        <v/>
      </c>
      <c r="Q101" s="97" t="str">
        <f t="shared" si="92"/>
        <v/>
      </c>
      <c r="R101" s="4" t="str">
        <f t="shared" si="93"/>
        <v/>
      </c>
      <c r="S101" s="4" t="str">
        <f t="shared" si="71"/>
        <v/>
      </c>
      <c r="T101" s="130" t="str">
        <f t="shared" si="94"/>
        <v/>
      </c>
      <c r="U101" s="4" t="str">
        <f>IF(M101="","",IF(B101="NB",U100,IF(T101="",SUM($T$5:$T101)+S101,SUM($T$5:$T101))))</f>
        <v/>
      </c>
      <c r="V101" s="108" t="str">
        <f t="shared" si="58"/>
        <v/>
      </c>
      <c r="W101" s="82" t="e">
        <f t="shared" si="72"/>
        <v>#VALUE!</v>
      </c>
      <c r="X101" s="84" t="str">
        <f t="shared" si="73"/>
        <v/>
      </c>
      <c r="Y101" s="9" t="str">
        <f t="shared" si="64"/>
        <v>B</v>
      </c>
      <c r="Z101" s="4" t="str">
        <f t="shared" si="65"/>
        <v>D</v>
      </c>
      <c r="AA101" s="4" t="str">
        <f t="shared" si="66"/>
        <v>B</v>
      </c>
      <c r="AB101" s="4" t="str">
        <f t="shared" si="62"/>
        <v/>
      </c>
      <c r="AC101" s="4" t="str">
        <f t="shared" si="67"/>
        <v/>
      </c>
      <c r="AD101" s="4" t="str">
        <f t="shared" si="68"/>
        <v/>
      </c>
      <c r="AE101" s="1" t="str">
        <f t="shared" si="74"/>
        <v/>
      </c>
      <c r="AF101" s="1" t="str">
        <f t="shared" si="75"/>
        <v/>
      </c>
      <c r="AG101" s="1" t="str">
        <f t="shared" si="95"/>
        <v/>
      </c>
      <c r="AH101" s="1" t="str">
        <f t="shared" si="96"/>
        <v/>
      </c>
      <c r="AI101" s="1" t="str">
        <f t="shared" si="76"/>
        <v/>
      </c>
      <c r="AJ101" s="1" t="str">
        <f t="shared" si="77"/>
        <v/>
      </c>
      <c r="AK101" s="1">
        <f t="shared" si="97"/>
        <v>0</v>
      </c>
      <c r="AL101" s="1">
        <f t="shared" si="97"/>
        <v>0</v>
      </c>
      <c r="AM101" s="1" t="str">
        <f t="shared" si="63"/>
        <v/>
      </c>
      <c r="AN101" s="1">
        <f t="shared" si="78"/>
        <v>0</v>
      </c>
      <c r="AO101" s="1" t="str">
        <f t="shared" si="108"/>
        <v/>
      </c>
      <c r="AP101" s="1" t="str">
        <f t="shared" si="79"/>
        <v>N</v>
      </c>
      <c r="AQ101" s="1" t="str">
        <f t="shared" si="80"/>
        <v>N</v>
      </c>
      <c r="AR101" s="1" t="str">
        <f t="shared" si="81"/>
        <v>N</v>
      </c>
      <c r="AS101" s="1" t="str">
        <f t="shared" si="82"/>
        <v/>
      </c>
      <c r="AT101" s="15" t="str">
        <f t="shared" si="98"/>
        <v/>
      </c>
      <c r="AU101" s="1" t="str">
        <f t="shared" si="83"/>
        <v/>
      </c>
      <c r="AV101" s="1" t="str">
        <f t="shared" si="84"/>
        <v/>
      </c>
      <c r="AW101" s="1" t="str">
        <f t="shared" si="85"/>
        <v/>
      </c>
      <c r="AX101" s="1" t="str">
        <f t="shared" si="99"/>
        <v/>
      </c>
      <c r="AY101" s="1" t="str">
        <f t="shared" si="10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56"/>
        <v>00000</v>
      </c>
      <c r="BC101" s="1" t="str">
        <f t="shared" si="56"/>
        <v>00000</v>
      </c>
      <c r="BD101" s="1" t="str">
        <f t="shared" si="57"/>
        <v>000000</v>
      </c>
      <c r="BE101" s="1" t="str">
        <f t="shared" si="57"/>
        <v>000000</v>
      </c>
      <c r="BF101" s="1" t="str">
        <f t="shared" si="101"/>
        <v>B</v>
      </c>
      <c r="BG101" s="1" t="str">
        <f t="shared" si="86"/>
        <v/>
      </c>
      <c r="BH101" s="1">
        <f t="shared" si="102"/>
        <v>0</v>
      </c>
      <c r="BI101" s="1" t="str">
        <f t="shared" si="87"/>
        <v/>
      </c>
      <c r="BJ101" s="1">
        <f t="shared" si="103"/>
        <v>0</v>
      </c>
      <c r="BK101" s="1" t="str">
        <f t="shared" si="88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69"/>
        <v/>
      </c>
      <c r="C102" s="101" t="str">
        <f t="shared" si="59"/>
        <v/>
      </c>
      <c r="D102" s="96" t="str">
        <f t="shared" si="89"/>
        <v/>
      </c>
      <c r="E102" s="97" t="str">
        <f t="shared" si="89"/>
        <v/>
      </c>
      <c r="F102" s="8" t="str">
        <f t="shared" si="70"/>
        <v/>
      </c>
      <c r="H102" s="104" t="str">
        <f t="shared" si="60"/>
        <v/>
      </c>
      <c r="I102" s="96" t="str">
        <f t="shared" si="90"/>
        <v/>
      </c>
      <c r="J102" s="97" t="str">
        <f t="shared" si="90"/>
        <v/>
      </c>
      <c r="K102" s="8" t="str">
        <f t="shared" si="91"/>
        <v/>
      </c>
      <c r="L102" s="54"/>
      <c r="M102" s="17" t="str">
        <f>IF('Hedging Dashboard'!AH102="","",'Hedging Dashboard'!AH102)</f>
        <v/>
      </c>
      <c r="O102" s="9" t="str">
        <f t="shared" si="61"/>
        <v/>
      </c>
      <c r="P102" s="96" t="str">
        <f t="shared" si="92"/>
        <v/>
      </c>
      <c r="Q102" s="97" t="str">
        <f t="shared" si="92"/>
        <v/>
      </c>
      <c r="R102" s="4" t="str">
        <f t="shared" si="93"/>
        <v/>
      </c>
      <c r="S102" s="4" t="str">
        <f t="shared" si="71"/>
        <v/>
      </c>
      <c r="T102" s="130" t="str">
        <f t="shared" si="94"/>
        <v/>
      </c>
      <c r="U102" s="4" t="str">
        <f>IF(M102="","",IF(B102="NB",U101,IF(T102="",SUM($T$5:$T102)+S102,SUM($T$5:$T102))))</f>
        <v/>
      </c>
      <c r="V102" s="108" t="str">
        <f t="shared" si="58"/>
        <v/>
      </c>
      <c r="W102" s="82" t="e">
        <f t="shared" si="72"/>
        <v>#VALUE!</v>
      </c>
      <c r="X102" s="84" t="str">
        <f t="shared" si="73"/>
        <v/>
      </c>
      <c r="Y102" s="9" t="str">
        <f t="shared" si="64"/>
        <v>B</v>
      </c>
      <c r="Z102" s="4" t="str">
        <f t="shared" si="65"/>
        <v>D</v>
      </c>
      <c r="AA102" s="4" t="str">
        <f t="shared" si="66"/>
        <v>B</v>
      </c>
      <c r="AB102" s="4" t="str">
        <f t="shared" si="62"/>
        <v/>
      </c>
      <c r="AC102" s="4" t="str">
        <f t="shared" si="67"/>
        <v/>
      </c>
      <c r="AD102" s="4" t="str">
        <f t="shared" si="68"/>
        <v/>
      </c>
      <c r="AE102" s="1" t="str">
        <f t="shared" si="74"/>
        <v/>
      </c>
      <c r="AF102" s="1" t="str">
        <f t="shared" si="75"/>
        <v/>
      </c>
      <c r="AG102" s="1" t="str">
        <f t="shared" si="95"/>
        <v/>
      </c>
      <c r="AH102" s="1" t="str">
        <f t="shared" si="96"/>
        <v/>
      </c>
      <c r="AI102" s="1" t="str">
        <f t="shared" si="76"/>
        <v/>
      </c>
      <c r="AJ102" s="1" t="str">
        <f t="shared" si="77"/>
        <v/>
      </c>
      <c r="AK102" s="1">
        <f t="shared" si="97"/>
        <v>0</v>
      </c>
      <c r="AL102" s="1">
        <f t="shared" si="97"/>
        <v>0</v>
      </c>
      <c r="AM102" s="1" t="str">
        <f t="shared" si="63"/>
        <v/>
      </c>
      <c r="AN102" s="1">
        <f t="shared" si="78"/>
        <v>0</v>
      </c>
      <c r="AO102" s="1" t="str">
        <f t="shared" si="108"/>
        <v/>
      </c>
      <c r="AP102" s="1" t="str">
        <f t="shared" si="79"/>
        <v>N</v>
      </c>
      <c r="AQ102" s="1" t="str">
        <f t="shared" si="80"/>
        <v>N</v>
      </c>
      <c r="AR102" s="1" t="str">
        <f t="shared" si="81"/>
        <v>N</v>
      </c>
      <c r="AS102" s="1" t="str">
        <f t="shared" si="82"/>
        <v/>
      </c>
      <c r="AT102" s="15" t="str">
        <f t="shared" si="98"/>
        <v/>
      </c>
      <c r="AU102" s="1" t="str">
        <f t="shared" si="83"/>
        <v/>
      </c>
      <c r="AV102" s="1" t="str">
        <f t="shared" si="84"/>
        <v/>
      </c>
      <c r="AW102" s="1" t="str">
        <f t="shared" si="85"/>
        <v/>
      </c>
      <c r="AX102" s="1" t="str">
        <f t="shared" si="99"/>
        <v/>
      </c>
      <c r="AY102" s="1" t="str">
        <f t="shared" si="10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56"/>
        <v>00000</v>
      </c>
      <c r="BC102" s="1" t="str">
        <f t="shared" si="56"/>
        <v>00000</v>
      </c>
      <c r="BD102" s="1" t="str">
        <f t="shared" si="57"/>
        <v>000000</v>
      </c>
      <c r="BE102" s="1" t="str">
        <f t="shared" si="57"/>
        <v>000000</v>
      </c>
      <c r="BF102" s="1" t="str">
        <f t="shared" si="101"/>
        <v>B</v>
      </c>
      <c r="BG102" s="1" t="str">
        <f t="shared" si="86"/>
        <v/>
      </c>
      <c r="BH102" s="1">
        <f t="shared" si="102"/>
        <v>0</v>
      </c>
      <c r="BI102" s="1" t="str">
        <f t="shared" si="87"/>
        <v/>
      </c>
      <c r="BJ102" s="1">
        <f t="shared" si="103"/>
        <v>0</v>
      </c>
      <c r="BK102" s="1" t="str">
        <f t="shared" si="88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69"/>
        <v/>
      </c>
      <c r="C103" s="101" t="str">
        <f t="shared" si="59"/>
        <v/>
      </c>
      <c r="D103" s="96" t="str">
        <f t="shared" si="89"/>
        <v/>
      </c>
      <c r="E103" s="97" t="str">
        <f t="shared" si="89"/>
        <v/>
      </c>
      <c r="F103" s="8" t="str">
        <f t="shared" si="70"/>
        <v/>
      </c>
      <c r="H103" s="104" t="str">
        <f t="shared" si="60"/>
        <v/>
      </c>
      <c r="I103" s="96" t="str">
        <f t="shared" si="90"/>
        <v/>
      </c>
      <c r="J103" s="97" t="str">
        <f t="shared" si="90"/>
        <v/>
      </c>
      <c r="K103" s="8" t="str">
        <f t="shared" si="91"/>
        <v/>
      </c>
      <c r="L103" s="54"/>
      <c r="M103" s="17" t="str">
        <f>IF('Hedging Dashboard'!AH103="","",'Hedging Dashboard'!AH103)</f>
        <v/>
      </c>
      <c r="O103" s="9" t="str">
        <f t="shared" si="61"/>
        <v/>
      </c>
      <c r="P103" s="96" t="str">
        <f t="shared" si="92"/>
        <v/>
      </c>
      <c r="Q103" s="97" t="str">
        <f t="shared" si="92"/>
        <v/>
      </c>
      <c r="R103" s="4" t="str">
        <f t="shared" si="93"/>
        <v/>
      </c>
      <c r="S103" s="4" t="str">
        <f t="shared" si="71"/>
        <v/>
      </c>
      <c r="T103" s="130" t="str">
        <f t="shared" si="94"/>
        <v/>
      </c>
      <c r="U103" s="4" t="str">
        <f>IF(M103="","",IF(B103="NB",U102,IF(T103="",SUM($T$5:$T103)+S103,SUM($T$5:$T103))))</f>
        <v/>
      </c>
      <c r="V103" s="108" t="str">
        <f t="shared" si="58"/>
        <v/>
      </c>
      <c r="W103" s="82" t="e">
        <f t="shared" si="72"/>
        <v>#VALUE!</v>
      </c>
      <c r="X103" s="84" t="str">
        <f t="shared" si="73"/>
        <v/>
      </c>
      <c r="Y103" s="9" t="str">
        <f t="shared" si="64"/>
        <v>B</v>
      </c>
      <c r="Z103" s="4" t="str">
        <f t="shared" si="65"/>
        <v>D</v>
      </c>
      <c r="AA103" s="4" t="str">
        <f t="shared" si="66"/>
        <v>B</v>
      </c>
      <c r="AB103" s="4" t="str">
        <f t="shared" si="62"/>
        <v/>
      </c>
      <c r="AC103" s="4" t="str">
        <f t="shared" si="67"/>
        <v/>
      </c>
      <c r="AD103" s="4" t="str">
        <f t="shared" si="68"/>
        <v/>
      </c>
      <c r="AE103" s="1" t="str">
        <f t="shared" si="74"/>
        <v/>
      </c>
      <c r="AF103" s="1" t="str">
        <f t="shared" si="75"/>
        <v/>
      </c>
      <c r="AG103" s="1" t="str">
        <f t="shared" si="95"/>
        <v/>
      </c>
      <c r="AH103" s="1" t="str">
        <f t="shared" si="96"/>
        <v/>
      </c>
      <c r="AI103" s="1" t="str">
        <f t="shared" si="76"/>
        <v/>
      </c>
      <c r="AJ103" s="1" t="str">
        <f t="shared" si="77"/>
        <v/>
      </c>
      <c r="AK103" s="1">
        <f t="shared" si="97"/>
        <v>0</v>
      </c>
      <c r="AL103" s="1">
        <f t="shared" si="97"/>
        <v>0</v>
      </c>
      <c r="AM103" s="1" t="str">
        <f t="shared" si="63"/>
        <v/>
      </c>
      <c r="AN103" s="1">
        <f t="shared" si="78"/>
        <v>0</v>
      </c>
      <c r="AO103" s="1" t="str">
        <f t="shared" si="108"/>
        <v/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 t="str">
        <f t="shared" si="82"/>
        <v/>
      </c>
      <c r="AT103" s="15" t="str">
        <f t="shared" si="98"/>
        <v/>
      </c>
      <c r="AU103" s="1" t="str">
        <f t="shared" si="83"/>
        <v/>
      </c>
      <c r="AV103" s="1" t="str">
        <f t="shared" si="84"/>
        <v/>
      </c>
      <c r="AW103" s="1" t="str">
        <f t="shared" si="85"/>
        <v/>
      </c>
      <c r="AX103" s="1" t="str">
        <f t="shared" si="99"/>
        <v/>
      </c>
      <c r="AY103" s="1" t="str">
        <f t="shared" si="10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56"/>
        <v>00000</v>
      </c>
      <c r="BC103" s="1" t="str">
        <f t="shared" si="56"/>
        <v>00000</v>
      </c>
      <c r="BD103" s="1" t="str">
        <f t="shared" si="57"/>
        <v>000000</v>
      </c>
      <c r="BE103" s="1" t="str">
        <f t="shared" si="57"/>
        <v>000000</v>
      </c>
      <c r="BF103" s="1" t="str">
        <f t="shared" si="101"/>
        <v>B</v>
      </c>
      <c r="BG103" s="1" t="str">
        <f t="shared" si="86"/>
        <v/>
      </c>
      <c r="BH103" s="1">
        <f t="shared" si="102"/>
        <v>0</v>
      </c>
      <c r="BI103" s="1" t="str">
        <f t="shared" si="87"/>
        <v/>
      </c>
      <c r="BJ103" s="1">
        <f t="shared" si="103"/>
        <v>0</v>
      </c>
      <c r="BK103" s="1" t="str">
        <f t="shared" si="88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5" t="str">
        <f t="shared" si="69"/>
        <v/>
      </c>
      <c r="C104" s="102" t="str">
        <f t="shared" si="59"/>
        <v/>
      </c>
      <c r="D104" s="98" t="str">
        <f t="shared" si="89"/>
        <v/>
      </c>
      <c r="E104" s="99" t="str">
        <f t="shared" si="89"/>
        <v/>
      </c>
      <c r="F104" s="10" t="str">
        <f t="shared" si="70"/>
        <v/>
      </c>
      <c r="H104" s="105" t="str">
        <f t="shared" si="60"/>
        <v/>
      </c>
      <c r="I104" s="98" t="str">
        <f t="shared" si="90"/>
        <v/>
      </c>
      <c r="J104" s="99" t="str">
        <f t="shared" si="90"/>
        <v/>
      </c>
      <c r="K104" s="10" t="str">
        <f t="shared" si="91"/>
        <v/>
      </c>
      <c r="L104" s="54"/>
      <c r="M104" s="18" t="str">
        <f>IF('Hedging Dashboard'!AH104="","",'Hedging Dashboard'!AH104)</f>
        <v/>
      </c>
      <c r="O104" s="85" t="str">
        <f t="shared" si="61"/>
        <v/>
      </c>
      <c r="P104" s="98" t="str">
        <f t="shared" si="92"/>
        <v/>
      </c>
      <c r="Q104" s="99" t="str">
        <f t="shared" si="92"/>
        <v/>
      </c>
      <c r="R104" s="5" t="str">
        <f t="shared" si="93"/>
        <v/>
      </c>
      <c r="S104" s="5" t="str">
        <f t="shared" si="71"/>
        <v/>
      </c>
      <c r="T104" s="131" t="str">
        <f t="shared" si="94"/>
        <v/>
      </c>
      <c r="U104" s="5" t="str">
        <f>IF(M104="","",IF(B104="NB",U103,IF(T104="",SUM($T$5:$T104)+S104,SUM($T$5:$T104))))</f>
        <v/>
      </c>
      <c r="V104" s="109" t="str">
        <f t="shared" si="58"/>
        <v/>
      </c>
      <c r="W104" s="82" t="e">
        <f t="shared" si="72"/>
        <v>#VALUE!</v>
      </c>
      <c r="X104" s="84" t="str">
        <f t="shared" si="73"/>
        <v/>
      </c>
      <c r="Y104" s="9" t="str">
        <f t="shared" si="64"/>
        <v>B</v>
      </c>
      <c r="Z104" s="4" t="str">
        <f t="shared" si="65"/>
        <v>D</v>
      </c>
      <c r="AA104" s="4" t="str">
        <f t="shared" si="66"/>
        <v>B</v>
      </c>
      <c r="AB104" s="4" t="str">
        <f t="shared" si="62"/>
        <v/>
      </c>
      <c r="AC104" s="4" t="str">
        <f t="shared" si="67"/>
        <v/>
      </c>
      <c r="AD104" s="4" t="str">
        <f t="shared" si="68"/>
        <v/>
      </c>
      <c r="AE104" s="1" t="str">
        <f t="shared" si="74"/>
        <v/>
      </c>
      <c r="AF104" s="1" t="str">
        <f t="shared" si="75"/>
        <v/>
      </c>
      <c r="AG104" s="1" t="str">
        <f t="shared" si="95"/>
        <v/>
      </c>
      <c r="AH104" s="1" t="str">
        <f t="shared" si="96"/>
        <v/>
      </c>
      <c r="AI104" s="1" t="str">
        <f t="shared" si="76"/>
        <v/>
      </c>
      <c r="AJ104" s="1" t="str">
        <f t="shared" si="77"/>
        <v/>
      </c>
      <c r="AK104" s="1">
        <f t="shared" si="97"/>
        <v>0</v>
      </c>
      <c r="AL104" s="1">
        <f t="shared" si="97"/>
        <v>0</v>
      </c>
      <c r="AM104" s="1" t="str">
        <f t="shared" si="63"/>
        <v/>
      </c>
      <c r="AN104" s="1">
        <f t="shared" si="78"/>
        <v>0</v>
      </c>
      <c r="AO104" s="1" t="str">
        <f t="shared" si="108"/>
        <v/>
      </c>
      <c r="AP104" s="1" t="str">
        <f t="shared" si="79"/>
        <v>N</v>
      </c>
      <c r="AQ104" s="1" t="str">
        <f t="shared" si="80"/>
        <v>N</v>
      </c>
      <c r="AR104" s="1" t="str">
        <f t="shared" si="81"/>
        <v>N</v>
      </c>
      <c r="AS104" s="1" t="str">
        <f t="shared" si="82"/>
        <v/>
      </c>
      <c r="AT104" s="15" t="str">
        <f t="shared" si="98"/>
        <v/>
      </c>
      <c r="AU104" s="1" t="str">
        <f t="shared" si="83"/>
        <v/>
      </c>
      <c r="AV104" s="1" t="str">
        <f t="shared" si="84"/>
        <v/>
      </c>
      <c r="AW104" s="1" t="str">
        <f t="shared" si="85"/>
        <v/>
      </c>
      <c r="AX104" s="1" t="str">
        <f t="shared" si="99"/>
        <v/>
      </c>
      <c r="AY104" s="1" t="str">
        <f t="shared" si="10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56"/>
        <v>00000</v>
      </c>
      <c r="BC104" s="1" t="str">
        <f t="shared" si="56"/>
        <v>00000</v>
      </c>
      <c r="BD104" s="1" t="str">
        <f t="shared" si="57"/>
        <v>000000</v>
      </c>
      <c r="BE104" s="1" t="str">
        <f t="shared" si="57"/>
        <v>000000</v>
      </c>
      <c r="BF104" s="1" t="str">
        <f t="shared" si="101"/>
        <v>B</v>
      </c>
      <c r="BG104" s="1" t="str">
        <f t="shared" si="86"/>
        <v/>
      </c>
      <c r="BH104" s="1">
        <f t="shared" si="102"/>
        <v>0</v>
      </c>
      <c r="BI104" s="1" t="str">
        <f t="shared" si="87"/>
        <v/>
      </c>
      <c r="BJ104" s="1">
        <f t="shared" si="103"/>
        <v>0</v>
      </c>
      <c r="BK104" s="1" t="str">
        <f t="shared" si="88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69"/>
        <v/>
      </c>
      <c r="C105" s="100" t="str">
        <f t="shared" si="59"/>
        <v/>
      </c>
      <c r="D105" s="13" t="str">
        <f t="shared" si="89"/>
        <v/>
      </c>
      <c r="E105" s="45" t="str">
        <f t="shared" si="89"/>
        <v/>
      </c>
      <c r="F105" s="14" t="str">
        <f t="shared" si="70"/>
        <v/>
      </c>
      <c r="H105" s="103" t="str">
        <f t="shared" si="60"/>
        <v/>
      </c>
      <c r="I105" s="13" t="str">
        <f t="shared" si="90"/>
        <v/>
      </c>
      <c r="J105" s="45" t="str">
        <f t="shared" si="90"/>
        <v/>
      </c>
      <c r="K105" s="14" t="str">
        <f t="shared" si="91"/>
        <v/>
      </c>
      <c r="L105" s="54"/>
      <c r="M105" s="16" t="str">
        <f>IF('Hedging Dashboard'!AH105="","",'Hedging Dashboard'!AH105)</f>
        <v/>
      </c>
      <c r="O105" s="12" t="str">
        <f t="shared" si="61"/>
        <v/>
      </c>
      <c r="P105" s="13" t="str">
        <f t="shared" si="92"/>
        <v/>
      </c>
      <c r="Q105" s="45" t="str">
        <f t="shared" si="92"/>
        <v/>
      </c>
      <c r="R105" s="95" t="str">
        <f t="shared" si="93"/>
        <v/>
      </c>
      <c r="S105" s="95" t="str">
        <f t="shared" si="71"/>
        <v/>
      </c>
      <c r="T105" s="106" t="str">
        <f t="shared" si="94"/>
        <v/>
      </c>
      <c r="U105" s="95" t="str">
        <f>IF(M105="","",IF(B105="NB",U104,IF(T105="",SUM($T$5:$T105)+S105,SUM($T$5:$T105))))</f>
        <v/>
      </c>
      <c r="V105" s="107" t="str">
        <f t="shared" si="58"/>
        <v/>
      </c>
      <c r="W105" s="82" t="e">
        <f t="shared" si="72"/>
        <v>#VALUE!</v>
      </c>
      <c r="X105" s="84" t="str">
        <f t="shared" si="73"/>
        <v/>
      </c>
      <c r="Y105" s="9" t="str">
        <f t="shared" si="64"/>
        <v>B</v>
      </c>
      <c r="Z105" s="4" t="str">
        <f t="shared" si="65"/>
        <v>D</v>
      </c>
      <c r="AA105" s="4" t="str">
        <f t="shared" si="66"/>
        <v>B</v>
      </c>
      <c r="AB105" s="4" t="str">
        <f t="shared" si="62"/>
        <v/>
      </c>
      <c r="AC105" s="4" t="str">
        <f t="shared" si="67"/>
        <v/>
      </c>
      <c r="AD105" s="4" t="str">
        <f t="shared" si="68"/>
        <v/>
      </c>
      <c r="AE105" s="1" t="str">
        <f t="shared" si="74"/>
        <v/>
      </c>
      <c r="AF105" s="1" t="str">
        <f t="shared" si="75"/>
        <v/>
      </c>
      <c r="AG105" s="1" t="str">
        <f t="shared" si="95"/>
        <v/>
      </c>
      <c r="AH105" s="1" t="str">
        <f t="shared" si="96"/>
        <v/>
      </c>
      <c r="AI105" s="1" t="str">
        <f t="shared" si="76"/>
        <v/>
      </c>
      <c r="AJ105" s="1" t="str">
        <f t="shared" si="77"/>
        <v/>
      </c>
      <c r="AK105" s="1">
        <f t="shared" si="97"/>
        <v>0</v>
      </c>
      <c r="AL105" s="1">
        <f t="shared" si="97"/>
        <v>0</v>
      </c>
      <c r="AM105" s="1" t="str">
        <f t="shared" si="63"/>
        <v/>
      </c>
      <c r="AN105" s="1">
        <f t="shared" si="78"/>
        <v>0</v>
      </c>
      <c r="AO105" s="1" t="str">
        <f t="shared" si="108"/>
        <v/>
      </c>
      <c r="AP105" s="1" t="str">
        <f t="shared" si="79"/>
        <v>N</v>
      </c>
      <c r="AQ105" s="1" t="str">
        <f t="shared" si="80"/>
        <v>N</v>
      </c>
      <c r="AR105" s="1" t="str">
        <f t="shared" si="81"/>
        <v>N</v>
      </c>
      <c r="AS105" s="1" t="str">
        <f t="shared" si="82"/>
        <v/>
      </c>
      <c r="AT105" s="15" t="str">
        <f t="shared" si="98"/>
        <v/>
      </c>
      <c r="AU105" s="1" t="str">
        <f t="shared" si="83"/>
        <v/>
      </c>
      <c r="AV105" s="1" t="str">
        <f t="shared" si="84"/>
        <v/>
      </c>
      <c r="AW105" s="1" t="str">
        <f t="shared" si="85"/>
        <v/>
      </c>
      <c r="AX105" s="1" t="str">
        <f t="shared" si="99"/>
        <v/>
      </c>
      <c r="AY105" s="1" t="str">
        <f t="shared" si="10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56"/>
        <v>00000</v>
      </c>
      <c r="BC105" s="1" t="str">
        <f t="shared" si="56"/>
        <v>00000</v>
      </c>
      <c r="BD105" s="1" t="str">
        <f t="shared" si="57"/>
        <v>000000</v>
      </c>
      <c r="BE105" s="1" t="str">
        <f t="shared" si="57"/>
        <v>000000</v>
      </c>
      <c r="BF105" s="1" t="str">
        <f t="shared" si="101"/>
        <v>B</v>
      </c>
      <c r="BG105" s="1" t="str">
        <f t="shared" si="86"/>
        <v/>
      </c>
      <c r="BH105" s="1">
        <f t="shared" si="102"/>
        <v>0</v>
      </c>
      <c r="BI105" s="1" t="str">
        <f t="shared" si="87"/>
        <v/>
      </c>
      <c r="BJ105" s="1">
        <f t="shared" si="103"/>
        <v>0</v>
      </c>
      <c r="BK105" s="1" t="str">
        <f t="shared" si="88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69"/>
        <v/>
      </c>
      <c r="C106" s="101" t="str">
        <f t="shared" si="59"/>
        <v/>
      </c>
      <c r="D106" s="96" t="str">
        <f t="shared" si="89"/>
        <v/>
      </c>
      <c r="E106" s="97" t="str">
        <f t="shared" si="89"/>
        <v/>
      </c>
      <c r="F106" s="8" t="str">
        <f t="shared" si="70"/>
        <v/>
      </c>
      <c r="H106" s="104" t="str">
        <f t="shared" si="60"/>
        <v/>
      </c>
      <c r="I106" s="96" t="str">
        <f t="shared" si="90"/>
        <v/>
      </c>
      <c r="J106" s="97" t="str">
        <f t="shared" si="90"/>
        <v/>
      </c>
      <c r="K106" s="8" t="str">
        <f t="shared" si="91"/>
        <v/>
      </c>
      <c r="L106" s="54"/>
      <c r="M106" s="17" t="str">
        <f>IF('Hedging Dashboard'!AH106="","",'Hedging Dashboard'!AH106)</f>
        <v/>
      </c>
      <c r="O106" s="9" t="str">
        <f t="shared" si="61"/>
        <v/>
      </c>
      <c r="P106" s="96" t="str">
        <f t="shared" si="92"/>
        <v/>
      </c>
      <c r="Q106" s="97" t="str">
        <f t="shared" si="92"/>
        <v/>
      </c>
      <c r="R106" s="4" t="str">
        <f t="shared" si="93"/>
        <v/>
      </c>
      <c r="S106" s="4" t="str">
        <f t="shared" si="71"/>
        <v/>
      </c>
      <c r="T106" s="130" t="str">
        <f t="shared" si="94"/>
        <v/>
      </c>
      <c r="U106" s="4" t="str">
        <f>IF(M106="","",IF(B106="NB",U105,IF(T106="",SUM($T$5:$T106)+S106,SUM($T$5:$T106))))</f>
        <v/>
      </c>
      <c r="V106" s="108" t="str">
        <f t="shared" si="58"/>
        <v/>
      </c>
      <c r="W106" s="82" t="e">
        <f t="shared" si="72"/>
        <v>#VALUE!</v>
      </c>
      <c r="X106" s="84" t="str">
        <f t="shared" si="73"/>
        <v/>
      </c>
      <c r="Y106" s="9" t="str">
        <f t="shared" si="64"/>
        <v>B</v>
      </c>
      <c r="Z106" s="4" t="str">
        <f t="shared" si="65"/>
        <v>D</v>
      </c>
      <c r="AA106" s="4" t="str">
        <f t="shared" si="66"/>
        <v>B</v>
      </c>
      <c r="AB106" s="4" t="str">
        <f t="shared" si="62"/>
        <v/>
      </c>
      <c r="AC106" s="4" t="str">
        <f t="shared" si="67"/>
        <v/>
      </c>
      <c r="AD106" s="4" t="str">
        <f t="shared" si="68"/>
        <v/>
      </c>
      <c r="AE106" s="1" t="str">
        <f t="shared" si="74"/>
        <v/>
      </c>
      <c r="AF106" s="1" t="str">
        <f t="shared" si="75"/>
        <v/>
      </c>
      <c r="AG106" s="1" t="str">
        <f t="shared" si="95"/>
        <v/>
      </c>
      <c r="AH106" s="1" t="str">
        <f t="shared" si="96"/>
        <v/>
      </c>
      <c r="AI106" s="1" t="str">
        <f t="shared" si="76"/>
        <v/>
      </c>
      <c r="AJ106" s="1" t="str">
        <f t="shared" si="77"/>
        <v/>
      </c>
      <c r="AK106" s="1">
        <f t="shared" si="97"/>
        <v>0</v>
      </c>
      <c r="AL106" s="1">
        <f t="shared" si="97"/>
        <v>0</v>
      </c>
      <c r="AM106" s="1" t="str">
        <f t="shared" si="63"/>
        <v/>
      </c>
      <c r="AN106" s="1">
        <f>IF(X106="",0,IFERROR(VLOOKUP(X101&amp;X102&amp;X103&amp;X104&amp;X105&amp;X106,BW:BX,2,FALSE),0))</f>
        <v>0</v>
      </c>
      <c r="AO106" s="1" t="str">
        <f t="shared" si="108"/>
        <v/>
      </c>
      <c r="AP106" s="1" t="str">
        <f t="shared" si="79"/>
        <v>N</v>
      </c>
      <c r="AQ106" s="1" t="str">
        <f t="shared" si="80"/>
        <v>N</v>
      </c>
      <c r="AR106" s="1" t="str">
        <f t="shared" si="81"/>
        <v>N</v>
      </c>
      <c r="AS106" s="1" t="str">
        <f t="shared" si="82"/>
        <v/>
      </c>
      <c r="AT106" s="15" t="str">
        <f t="shared" si="98"/>
        <v/>
      </c>
      <c r="AU106" s="1" t="str">
        <f t="shared" si="83"/>
        <v/>
      </c>
      <c r="AV106" s="1" t="str">
        <f t="shared" si="84"/>
        <v/>
      </c>
      <c r="AW106" s="1" t="str">
        <f t="shared" si="85"/>
        <v/>
      </c>
      <c r="AX106" s="1" t="str">
        <f t="shared" si="99"/>
        <v/>
      </c>
      <c r="AY106" s="1" t="str">
        <f t="shared" si="10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56"/>
        <v>00000</v>
      </c>
      <c r="BC106" s="1" t="str">
        <f t="shared" si="56"/>
        <v>00000</v>
      </c>
      <c r="BD106" s="1" t="str">
        <f t="shared" si="57"/>
        <v>000000</v>
      </c>
      <c r="BE106" s="1" t="str">
        <f t="shared" si="57"/>
        <v>000000</v>
      </c>
      <c r="BF106" s="1" t="str">
        <f t="shared" si="101"/>
        <v>B</v>
      </c>
      <c r="BG106" s="1" t="str">
        <f t="shared" si="86"/>
        <v/>
      </c>
      <c r="BH106" s="1">
        <f t="shared" si="102"/>
        <v>0</v>
      </c>
      <c r="BI106" s="1" t="str">
        <f t="shared" si="87"/>
        <v/>
      </c>
      <c r="BJ106" s="1">
        <f t="shared" si="103"/>
        <v>0</v>
      </c>
      <c r="BK106" s="1" t="str">
        <f t="shared" si="88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69"/>
        <v/>
      </c>
      <c r="C107" s="101" t="str">
        <f t="shared" si="59"/>
        <v/>
      </c>
      <c r="D107" s="96" t="str">
        <f t="shared" si="89"/>
        <v/>
      </c>
      <c r="E107" s="97" t="str">
        <f t="shared" si="89"/>
        <v/>
      </c>
      <c r="F107" s="8" t="str">
        <f t="shared" si="70"/>
        <v/>
      </c>
      <c r="H107" s="104" t="str">
        <f t="shared" si="60"/>
        <v/>
      </c>
      <c r="I107" s="96" t="str">
        <f t="shared" si="90"/>
        <v/>
      </c>
      <c r="J107" s="97" t="str">
        <f t="shared" si="90"/>
        <v/>
      </c>
      <c r="K107" s="8" t="str">
        <f t="shared" si="91"/>
        <v/>
      </c>
      <c r="L107" s="54"/>
      <c r="M107" s="17" t="str">
        <f>IF('Hedging Dashboard'!AH107="","",'Hedging Dashboard'!AH107)</f>
        <v/>
      </c>
      <c r="O107" s="9" t="str">
        <f t="shared" si="61"/>
        <v/>
      </c>
      <c r="P107" s="96" t="str">
        <f t="shared" si="92"/>
        <v/>
      </c>
      <c r="Q107" s="97" t="str">
        <f t="shared" si="92"/>
        <v/>
      </c>
      <c r="R107" s="4" t="str">
        <f t="shared" si="93"/>
        <v/>
      </c>
      <c r="S107" s="4" t="str">
        <f t="shared" si="71"/>
        <v/>
      </c>
      <c r="T107" s="130" t="str">
        <f t="shared" si="94"/>
        <v/>
      </c>
      <c r="U107" s="4" t="str">
        <f>IF(M107="","",IF(B107="NB",U106,IF(T107="",SUM($T$5:$T107)+S107,SUM($T$5:$T107))))</f>
        <v/>
      </c>
      <c r="V107" s="108" t="str">
        <f t="shared" si="58"/>
        <v/>
      </c>
      <c r="W107" s="82" t="e">
        <f t="shared" si="72"/>
        <v>#VALUE!</v>
      </c>
      <c r="X107" s="84" t="str">
        <f t="shared" si="73"/>
        <v/>
      </c>
      <c r="Y107" s="9" t="str">
        <f t="shared" si="64"/>
        <v>B</v>
      </c>
      <c r="Z107" s="4" t="str">
        <f t="shared" si="65"/>
        <v>D</v>
      </c>
      <c r="AA107" s="4" t="str">
        <f t="shared" si="66"/>
        <v>B</v>
      </c>
      <c r="AB107" s="4" t="str">
        <f t="shared" si="62"/>
        <v/>
      </c>
      <c r="AC107" s="4" t="str">
        <f t="shared" si="67"/>
        <v/>
      </c>
      <c r="AD107" s="4" t="str">
        <f t="shared" si="68"/>
        <v/>
      </c>
      <c r="AE107" s="1" t="str">
        <f t="shared" si="74"/>
        <v/>
      </c>
      <c r="AF107" s="1" t="str">
        <f t="shared" si="75"/>
        <v/>
      </c>
      <c r="AG107" s="1" t="str">
        <f t="shared" si="95"/>
        <v/>
      </c>
      <c r="AH107" s="1" t="str">
        <f t="shared" si="96"/>
        <v/>
      </c>
      <c r="AI107" s="1" t="str">
        <f t="shared" si="76"/>
        <v/>
      </c>
      <c r="AJ107" s="1" t="str">
        <f t="shared" si="77"/>
        <v/>
      </c>
      <c r="AK107" s="1">
        <f t="shared" si="97"/>
        <v>0</v>
      </c>
      <c r="AL107" s="1">
        <f t="shared" si="97"/>
        <v>0</v>
      </c>
      <c r="AM107" s="1" t="str">
        <f t="shared" si="63"/>
        <v/>
      </c>
      <c r="AN107" s="1">
        <f>IF(X107="",0,IFERROR(VLOOKUP(X102&amp;X103&amp;X104&amp;X105&amp;X106&amp;X107,BW:BX,2,FALSE),0))</f>
        <v>0</v>
      </c>
      <c r="AO107" s="1" t="str">
        <f t="shared" si="108"/>
        <v/>
      </c>
      <c r="AP107" s="1" t="str">
        <f t="shared" si="79"/>
        <v>N</v>
      </c>
      <c r="AQ107" s="1" t="str">
        <f t="shared" si="80"/>
        <v>N</v>
      </c>
      <c r="AR107" s="1" t="str">
        <f t="shared" si="81"/>
        <v>N</v>
      </c>
      <c r="AS107" s="1" t="str">
        <f t="shared" si="82"/>
        <v/>
      </c>
      <c r="AT107" s="15" t="str">
        <f t="shared" si="98"/>
        <v/>
      </c>
      <c r="AU107" s="1" t="str">
        <f t="shared" si="83"/>
        <v/>
      </c>
      <c r="AV107" s="1" t="str">
        <f t="shared" si="84"/>
        <v/>
      </c>
      <c r="AW107" s="1" t="str">
        <f t="shared" si="85"/>
        <v/>
      </c>
      <c r="AX107" s="1" t="str">
        <f t="shared" si="99"/>
        <v/>
      </c>
      <c r="AY107" s="1" t="str">
        <f t="shared" si="10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00000</v>
      </c>
      <c r="BD107" s="1" t="str">
        <f t="shared" si="57"/>
        <v>000000</v>
      </c>
      <c r="BE107" s="1" t="str">
        <f t="shared" si="57"/>
        <v>000000</v>
      </c>
      <c r="BF107" s="1" t="str">
        <f t="shared" si="101"/>
        <v>B</v>
      </c>
      <c r="BG107" s="1" t="str">
        <f t="shared" si="86"/>
        <v/>
      </c>
      <c r="BH107" s="1">
        <f t="shared" si="102"/>
        <v>0</v>
      </c>
      <c r="BI107" s="1" t="str">
        <f t="shared" si="87"/>
        <v/>
      </c>
      <c r="BJ107" s="1">
        <f t="shared" si="103"/>
        <v>0</v>
      </c>
      <c r="BK107" s="1" t="str">
        <f t="shared" si="88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69"/>
        <v/>
      </c>
      <c r="C108" s="101" t="str">
        <f t="shared" si="59"/>
        <v/>
      </c>
      <c r="D108" s="96" t="str">
        <f t="shared" si="89"/>
        <v/>
      </c>
      <c r="E108" s="97" t="str">
        <f t="shared" si="89"/>
        <v/>
      </c>
      <c r="F108" s="8" t="str">
        <f t="shared" si="70"/>
        <v/>
      </c>
      <c r="H108" s="104" t="str">
        <f t="shared" si="60"/>
        <v/>
      </c>
      <c r="I108" s="96" t="str">
        <f t="shared" si="90"/>
        <v/>
      </c>
      <c r="J108" s="97" t="str">
        <f t="shared" si="90"/>
        <v/>
      </c>
      <c r="K108" s="8" t="str">
        <f t="shared" si="91"/>
        <v/>
      </c>
      <c r="L108" s="54"/>
      <c r="M108" s="17" t="str">
        <f>IF('Hedging Dashboard'!AH108="","",'Hedging Dashboard'!AH108)</f>
        <v/>
      </c>
      <c r="O108" s="9" t="str">
        <f t="shared" si="61"/>
        <v/>
      </c>
      <c r="P108" s="96" t="str">
        <f t="shared" si="92"/>
        <v/>
      </c>
      <c r="Q108" s="97" t="str">
        <f t="shared" si="92"/>
        <v/>
      </c>
      <c r="R108" s="4" t="str">
        <f t="shared" si="93"/>
        <v/>
      </c>
      <c r="S108" s="4" t="str">
        <f t="shared" si="71"/>
        <v/>
      </c>
      <c r="T108" s="130" t="str">
        <f t="shared" si="94"/>
        <v/>
      </c>
      <c r="U108" s="4" t="str">
        <f>IF(M108="","",IF(B108="NB",U107,IF(T108="",SUM($T$5:$T108)+S108,SUM($T$5:$T108))))</f>
        <v/>
      </c>
      <c r="V108" s="108" t="str">
        <f t="shared" si="58"/>
        <v/>
      </c>
      <c r="W108" s="82" t="e">
        <f t="shared" si="72"/>
        <v>#VALUE!</v>
      </c>
      <c r="X108" s="84" t="str">
        <f t="shared" si="73"/>
        <v/>
      </c>
      <c r="Y108" s="9" t="str">
        <f t="shared" si="64"/>
        <v>B</v>
      </c>
      <c r="Z108" s="4" t="str">
        <f t="shared" si="65"/>
        <v>D</v>
      </c>
      <c r="AA108" s="4" t="str">
        <f t="shared" si="66"/>
        <v>B</v>
      </c>
      <c r="AB108" s="4" t="str">
        <f t="shared" si="62"/>
        <v/>
      </c>
      <c r="AC108" s="4" t="str">
        <f t="shared" si="67"/>
        <v/>
      </c>
      <c r="AD108" s="4" t="str">
        <f t="shared" si="68"/>
        <v/>
      </c>
      <c r="AE108" s="1" t="str">
        <f t="shared" si="74"/>
        <v/>
      </c>
      <c r="AF108" s="1" t="str">
        <f t="shared" si="75"/>
        <v/>
      </c>
      <c r="AG108" s="1" t="str">
        <f t="shared" si="95"/>
        <v/>
      </c>
      <c r="AH108" s="1" t="str">
        <f t="shared" si="96"/>
        <v/>
      </c>
      <c r="AI108" s="1" t="str">
        <f t="shared" si="76"/>
        <v/>
      </c>
      <c r="AJ108" s="1" t="str">
        <f t="shared" si="77"/>
        <v/>
      </c>
      <c r="AK108" s="1">
        <f t="shared" si="97"/>
        <v>0</v>
      </c>
      <c r="AL108" s="1">
        <f t="shared" si="97"/>
        <v>0</v>
      </c>
      <c r="AM108" s="1" t="str">
        <f t="shared" si="63"/>
        <v/>
      </c>
      <c r="AN108" s="1">
        <f>IF(X108="",0,IFERROR(VLOOKUP(X103&amp;X104&amp;X105&amp;X106&amp;X107&amp;X108,BW:BX,2,FALSE),0))</f>
        <v>0</v>
      </c>
      <c r="AO108" s="1" t="str">
        <f t="shared" si="108"/>
        <v/>
      </c>
      <c r="AP108" s="1" t="str">
        <f t="shared" si="79"/>
        <v>N</v>
      </c>
      <c r="AQ108" s="1" t="str">
        <f t="shared" si="80"/>
        <v>N</v>
      </c>
      <c r="AR108" s="1" t="str">
        <f t="shared" si="81"/>
        <v>N</v>
      </c>
      <c r="AS108" s="1" t="str">
        <f t="shared" si="82"/>
        <v/>
      </c>
      <c r="AT108" s="15" t="str">
        <f t="shared" si="98"/>
        <v/>
      </c>
      <c r="AU108" s="1" t="str">
        <f t="shared" si="83"/>
        <v/>
      </c>
      <c r="AV108" s="1" t="str">
        <f t="shared" si="84"/>
        <v/>
      </c>
      <c r="AW108" s="1" t="str">
        <f t="shared" si="85"/>
        <v/>
      </c>
      <c r="AX108" s="1" t="str">
        <f t="shared" si="99"/>
        <v/>
      </c>
      <c r="AY108" s="1" t="str">
        <f t="shared" si="10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56"/>
        <v>00000</v>
      </c>
      <c r="BC108" s="1" t="str">
        <f t="shared" si="56"/>
        <v>00000</v>
      </c>
      <c r="BD108" s="1" t="str">
        <f t="shared" si="57"/>
        <v>000000</v>
      </c>
      <c r="BE108" s="1" t="str">
        <f t="shared" si="57"/>
        <v>000000</v>
      </c>
      <c r="BF108" s="1" t="str">
        <f t="shared" si="101"/>
        <v>B</v>
      </c>
      <c r="BG108" s="1" t="str">
        <f t="shared" si="86"/>
        <v/>
      </c>
      <c r="BH108" s="1">
        <f t="shared" si="102"/>
        <v>0</v>
      </c>
      <c r="BI108" s="1" t="str">
        <f t="shared" si="87"/>
        <v/>
      </c>
      <c r="BJ108" s="1">
        <f t="shared" si="103"/>
        <v>0</v>
      </c>
      <c r="BK108" s="1" t="str">
        <f t="shared" si="88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5" t="str">
        <f t="shared" si="69"/>
        <v/>
      </c>
      <c r="C109" s="102" t="str">
        <f t="shared" si="59"/>
        <v/>
      </c>
      <c r="D109" s="98" t="str">
        <f t="shared" si="89"/>
        <v/>
      </c>
      <c r="E109" s="99" t="str">
        <f t="shared" si="89"/>
        <v/>
      </c>
      <c r="F109" s="10" t="str">
        <f t="shared" si="70"/>
        <v/>
      </c>
      <c r="H109" s="105" t="str">
        <f t="shared" si="60"/>
        <v/>
      </c>
      <c r="I109" s="98" t="str">
        <f t="shared" si="90"/>
        <v/>
      </c>
      <c r="J109" s="99" t="str">
        <f t="shared" si="90"/>
        <v/>
      </c>
      <c r="K109" s="10" t="str">
        <f t="shared" si="91"/>
        <v/>
      </c>
      <c r="L109" s="54"/>
      <c r="M109" s="18" t="str">
        <f>IF('Hedging Dashboard'!AH109="","",'Hedging Dashboard'!AH109)</f>
        <v/>
      </c>
      <c r="O109" s="85" t="str">
        <f t="shared" si="61"/>
        <v/>
      </c>
      <c r="P109" s="98" t="str">
        <f t="shared" si="92"/>
        <v/>
      </c>
      <c r="Q109" s="99" t="str">
        <f t="shared" si="92"/>
        <v/>
      </c>
      <c r="R109" s="5" t="str">
        <f t="shared" si="93"/>
        <v/>
      </c>
      <c r="S109" s="5" t="str">
        <f t="shared" si="71"/>
        <v/>
      </c>
      <c r="T109" s="131" t="str">
        <f t="shared" si="94"/>
        <v/>
      </c>
      <c r="U109" s="5" t="str">
        <f>IF(M109="","",IF(B109="NB",U108,IF(T109="",SUM($T$5:$T109)+S109,SUM($T$5:$T109))))</f>
        <v/>
      </c>
      <c r="V109" s="109" t="str">
        <f t="shared" si="58"/>
        <v/>
      </c>
      <c r="W109" s="82" t="e">
        <f t="shared" si="72"/>
        <v>#VALUE!</v>
      </c>
      <c r="X109" s="84" t="str">
        <f t="shared" si="73"/>
        <v/>
      </c>
      <c r="Y109" s="9" t="str">
        <f t="shared" si="64"/>
        <v>B</v>
      </c>
      <c r="Z109" s="4" t="str">
        <f t="shared" si="65"/>
        <v>D</v>
      </c>
      <c r="AA109" s="4" t="str">
        <f t="shared" si="66"/>
        <v>B</v>
      </c>
      <c r="AB109" s="4" t="str">
        <f t="shared" si="62"/>
        <v/>
      </c>
      <c r="AC109" s="4" t="str">
        <f t="shared" si="67"/>
        <v/>
      </c>
      <c r="AD109" s="4" t="str">
        <f t="shared" si="68"/>
        <v/>
      </c>
      <c r="AE109" s="1" t="str">
        <f t="shared" si="74"/>
        <v/>
      </c>
      <c r="AF109" s="1" t="str">
        <f t="shared" si="75"/>
        <v/>
      </c>
      <c r="AG109" s="1" t="str">
        <f t="shared" si="95"/>
        <v/>
      </c>
      <c r="AH109" s="1" t="str">
        <f t="shared" si="96"/>
        <v/>
      </c>
      <c r="AI109" s="1" t="str">
        <f t="shared" si="76"/>
        <v/>
      </c>
      <c r="AJ109" s="1" t="str">
        <f t="shared" si="77"/>
        <v/>
      </c>
      <c r="AK109" s="1">
        <f t="shared" si="97"/>
        <v>0</v>
      </c>
      <c r="AL109" s="1">
        <f t="shared" si="97"/>
        <v>0</v>
      </c>
      <c r="AM109" s="1" t="str">
        <f t="shared" si="63"/>
        <v/>
      </c>
      <c r="AN109" s="1">
        <f>IF(X109="",0,IFERROR(VLOOKUP(X104&amp;X105&amp;X106&amp;X107&amp;X108&amp;X109,BW:BX,2,FALSE),0))</f>
        <v>0</v>
      </c>
      <c r="AO109" s="1" t="str">
        <f t="shared" si="108"/>
        <v/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 t="str">
        <f t="shared" si="82"/>
        <v/>
      </c>
      <c r="AT109" s="15" t="str">
        <f t="shared" si="98"/>
        <v/>
      </c>
      <c r="AU109" s="1" t="str">
        <f t="shared" si="83"/>
        <v/>
      </c>
      <c r="AV109" s="1" t="str">
        <f t="shared" si="84"/>
        <v/>
      </c>
      <c r="AW109" s="1" t="str">
        <f t="shared" si="85"/>
        <v/>
      </c>
      <c r="AX109" s="1" t="str">
        <f t="shared" si="99"/>
        <v/>
      </c>
      <c r="AY109" s="1" t="str">
        <f t="shared" si="10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56"/>
        <v>00000</v>
      </c>
      <c r="BC109" s="1" t="str">
        <f t="shared" si="56"/>
        <v>00000</v>
      </c>
      <c r="BD109" s="1" t="str">
        <f t="shared" si="57"/>
        <v>000000</v>
      </c>
      <c r="BE109" s="1" t="str">
        <f t="shared" si="57"/>
        <v>000000</v>
      </c>
      <c r="BF109" s="1" t="str">
        <f t="shared" si="101"/>
        <v>B</v>
      </c>
      <c r="BG109" s="1" t="str">
        <f t="shared" si="86"/>
        <v/>
      </c>
      <c r="BH109" s="1">
        <f t="shared" si="102"/>
        <v>0</v>
      </c>
      <c r="BI109" s="1" t="str">
        <f t="shared" si="87"/>
        <v/>
      </c>
      <c r="BJ109" s="1">
        <f t="shared" si="103"/>
        <v>0</v>
      </c>
      <c r="BK109" s="1" t="str">
        <f t="shared" si="88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8"/>
      <c r="Z110" s="78"/>
      <c r="AA110" s="78"/>
      <c r="AB110" s="4" t="str">
        <f t="shared" si="62"/>
        <v/>
      </c>
      <c r="AC110" s="4" t="str">
        <f t="shared" si="67"/>
        <v/>
      </c>
      <c r="AD110" s="4" t="str">
        <f t="shared" si="68"/>
        <v/>
      </c>
      <c r="AE110" s="1" t="str">
        <f t="shared" si="74"/>
        <v/>
      </c>
      <c r="AF110" s="1" t="str">
        <f t="shared" si="75"/>
        <v/>
      </c>
      <c r="AG110" s="1" t="str">
        <f t="shared" si="95"/>
        <v/>
      </c>
      <c r="AH110" s="1" t="str">
        <f t="shared" si="96"/>
        <v/>
      </c>
      <c r="AI110" s="1" t="str">
        <f t="shared" si="76"/>
        <v/>
      </c>
      <c r="AJ110" s="1" t="str">
        <f t="shared" si="77"/>
        <v/>
      </c>
      <c r="AK110" s="1">
        <f t="shared" si="97"/>
        <v>0</v>
      </c>
      <c r="AL110" s="1">
        <f t="shared" si="97"/>
        <v>0</v>
      </c>
      <c r="AP110" s="1" t="str">
        <f t="shared" si="79"/>
        <v>N</v>
      </c>
      <c r="AQ110" s="1" t="str">
        <f t="shared" si="80"/>
        <v>N</v>
      </c>
      <c r="AR110" s="1" t="str">
        <f t="shared" si="81"/>
        <v>N</v>
      </c>
      <c r="AT110" s="15" t="str">
        <f t="shared" si="98"/>
        <v/>
      </c>
      <c r="AU110" s="1" t="str">
        <f t="shared" si="83"/>
        <v/>
      </c>
      <c r="AV110" s="1" t="str">
        <f t="shared" si="84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62"/>
        <v/>
      </c>
      <c r="AC111" s="4" t="str">
        <f t="shared" si="67"/>
        <v/>
      </c>
      <c r="AD111" s="4" t="str">
        <f t="shared" si="68"/>
        <v/>
      </c>
      <c r="AE111" s="1" t="str">
        <f t="shared" si="74"/>
        <v/>
      </c>
      <c r="AF111" s="1" t="str">
        <f t="shared" si="75"/>
        <v/>
      </c>
      <c r="AG111" s="1" t="str">
        <f t="shared" si="95"/>
        <v/>
      </c>
      <c r="AH111" s="1" t="str">
        <f t="shared" si="96"/>
        <v/>
      </c>
      <c r="AI111" s="1" t="str">
        <f t="shared" si="76"/>
        <v/>
      </c>
      <c r="AJ111" s="1" t="str">
        <f t="shared" si="77"/>
        <v/>
      </c>
      <c r="AK111" s="1">
        <f t="shared" si="97"/>
        <v>0</v>
      </c>
      <c r="AL111" s="1">
        <f t="shared" si="97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98"/>
        <v/>
      </c>
      <c r="AU111" s="1" t="str">
        <f t="shared" si="83"/>
        <v/>
      </c>
      <c r="AV111" s="1" t="str">
        <f t="shared" si="8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18</v>
      </c>
      <c r="P112" s="188"/>
      <c r="Q112" s="188"/>
      <c r="R112" s="188"/>
      <c r="S112" s="188"/>
      <c r="T112" s="188"/>
      <c r="U112" s="188"/>
      <c r="V112" s="189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5"/>
        <v/>
      </c>
      <c r="AH112" s="1" t="str">
        <f t="shared" si="96"/>
        <v/>
      </c>
      <c r="AI112" s="1" t="str">
        <f t="shared" si="76"/>
        <v/>
      </c>
      <c r="AJ112" s="1" t="str">
        <f t="shared" si="77"/>
        <v/>
      </c>
      <c r="AK112" s="1">
        <f t="shared" si="97"/>
        <v>0</v>
      </c>
      <c r="AL112" s="1">
        <f t="shared" si="97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98"/>
        <v/>
      </c>
      <c r="AU112" s="1" t="str">
        <f t="shared" si="83"/>
        <v/>
      </c>
      <c r="AV112" s="1" t="str">
        <f t="shared" si="8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12</v>
      </c>
      <c r="P113" s="188"/>
      <c r="Q113" s="188"/>
      <c r="R113" s="188"/>
      <c r="S113" s="188"/>
      <c r="T113" s="188"/>
      <c r="U113" s="188"/>
      <c r="V113" s="189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5"/>
        <v/>
      </c>
      <c r="AH113" s="1" t="str">
        <f t="shared" si="96"/>
        <v/>
      </c>
      <c r="AI113" s="1" t="str">
        <f t="shared" si="76"/>
        <v/>
      </c>
      <c r="AJ113" s="1" t="str">
        <f t="shared" si="77"/>
        <v/>
      </c>
      <c r="AK113" s="1">
        <f t="shared" si="97"/>
        <v>0</v>
      </c>
      <c r="AL113" s="1">
        <f t="shared" si="97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98"/>
        <v/>
      </c>
      <c r="AU113" s="1" t="str">
        <f t="shared" si="83"/>
        <v/>
      </c>
      <c r="AV113" s="1" t="str">
        <f t="shared" si="8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-27</v>
      </c>
      <c r="P114" s="186"/>
      <c r="Q114" s="186"/>
      <c r="R114" s="186"/>
      <c r="S114" s="186"/>
      <c r="T114" s="186"/>
      <c r="U114" s="186"/>
      <c r="V114" s="190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5"/>
        <v/>
      </c>
      <c r="AH114" s="1" t="str">
        <f t="shared" si="96"/>
        <v/>
      </c>
      <c r="AI114" s="1" t="str">
        <f t="shared" si="76"/>
        <v/>
      </c>
      <c r="AJ114" s="1" t="str">
        <f t="shared" si="77"/>
        <v/>
      </c>
      <c r="AK114" s="1">
        <f t="shared" si="97"/>
        <v>0</v>
      </c>
      <c r="AL114" s="1">
        <f t="shared" si="97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98"/>
        <v/>
      </c>
      <c r="AU114" s="1" t="str">
        <f t="shared" si="83"/>
        <v/>
      </c>
      <c r="AV114" s="1" t="str">
        <f t="shared" si="8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13</v>
      </c>
      <c r="P115" s="186"/>
      <c r="Q115" s="186"/>
      <c r="R115" s="186"/>
      <c r="S115" s="186"/>
      <c r="T115" s="186"/>
      <c r="U115" s="186"/>
      <c r="V115" s="190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5"/>
        <v/>
      </c>
      <c r="AH115" s="1" t="str">
        <f t="shared" si="96"/>
        <v/>
      </c>
      <c r="AI115" s="1" t="str">
        <f t="shared" si="76"/>
        <v/>
      </c>
      <c r="AJ115" s="1" t="str">
        <f t="shared" si="77"/>
        <v/>
      </c>
      <c r="AK115" s="1">
        <f t="shared" si="97"/>
        <v>0</v>
      </c>
      <c r="AL115" s="1">
        <f t="shared" si="97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98"/>
        <v/>
      </c>
      <c r="AU115" s="1" t="str">
        <f t="shared" si="83"/>
        <v/>
      </c>
      <c r="AV115" s="1" t="str">
        <f t="shared" si="8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11</v>
      </c>
      <c r="P116" s="186"/>
      <c r="Q116" s="186"/>
      <c r="R116" s="186"/>
      <c r="S116" s="186"/>
      <c r="T116" s="186"/>
      <c r="U116" s="186"/>
      <c r="V116" s="190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5"/>
        <v/>
      </c>
      <c r="AH116" s="1" t="str">
        <f t="shared" si="96"/>
        <v/>
      </c>
      <c r="AI116" s="1" t="str">
        <f t="shared" si="76"/>
        <v/>
      </c>
      <c r="AJ116" s="1" t="str">
        <f t="shared" si="77"/>
        <v/>
      </c>
      <c r="AK116" s="1">
        <f t="shared" si="97"/>
        <v>0</v>
      </c>
      <c r="AL116" s="1">
        <f t="shared" si="97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98"/>
        <v/>
      </c>
      <c r="AU116" s="1" t="str">
        <f t="shared" si="83"/>
        <v/>
      </c>
      <c r="AV116" s="1" t="str">
        <f t="shared" si="8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74"/>
        <v/>
      </c>
      <c r="AF117" s="1" t="str">
        <f t="shared" si="75"/>
        <v/>
      </c>
      <c r="AG117" s="1" t="str">
        <f t="shared" si="95"/>
        <v/>
      </c>
      <c r="AH117" s="1" t="str">
        <f t="shared" si="96"/>
        <v/>
      </c>
      <c r="AI117" s="1" t="str">
        <f t="shared" si="76"/>
        <v/>
      </c>
      <c r="AJ117" s="1" t="str">
        <f t="shared" si="77"/>
        <v/>
      </c>
      <c r="AK117" s="1">
        <f t="shared" si="97"/>
        <v>0</v>
      </c>
      <c r="AL117" s="1">
        <f t="shared" si="97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98"/>
        <v/>
      </c>
      <c r="AU117" s="1" t="str">
        <f t="shared" si="83"/>
        <v/>
      </c>
      <c r="AV117" s="1" t="str">
        <f t="shared" si="8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74"/>
        <v/>
      </c>
      <c r="AF118" s="1" t="str">
        <f t="shared" si="75"/>
        <v/>
      </c>
      <c r="AG118" s="1" t="str">
        <f t="shared" si="95"/>
        <v/>
      </c>
      <c r="AH118" s="1" t="str">
        <f t="shared" si="96"/>
        <v/>
      </c>
      <c r="AI118" s="1" t="str">
        <f t="shared" si="76"/>
        <v/>
      </c>
      <c r="AJ118" s="1" t="str">
        <f t="shared" si="77"/>
        <v/>
      </c>
      <c r="AK118" s="1">
        <f t="shared" si="97"/>
        <v>0</v>
      </c>
      <c r="AL118" s="1">
        <f t="shared" si="97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98"/>
        <v/>
      </c>
      <c r="AU118" s="1" t="str">
        <f t="shared" si="83"/>
        <v/>
      </c>
      <c r="AV118" s="1" t="str">
        <f t="shared" si="8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74"/>
        <v/>
      </c>
      <c r="AF119" s="1" t="str">
        <f t="shared" si="75"/>
        <v/>
      </c>
      <c r="AG119" s="1" t="str">
        <f t="shared" si="95"/>
        <v/>
      </c>
      <c r="AH119" s="1" t="str">
        <f t="shared" si="96"/>
        <v/>
      </c>
      <c r="AI119" s="1" t="str">
        <f t="shared" si="76"/>
        <v/>
      </c>
      <c r="AJ119" s="1" t="str">
        <f t="shared" si="77"/>
        <v/>
      </c>
      <c r="AK119" s="1">
        <f t="shared" si="97"/>
        <v>0</v>
      </c>
      <c r="AL119" s="1">
        <f t="shared" si="97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98"/>
        <v/>
      </c>
      <c r="AU119" s="1" t="str">
        <f t="shared" si="83"/>
        <v/>
      </c>
      <c r="AV119" s="1" t="str">
        <f t="shared" si="8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74"/>
        <v/>
      </c>
      <c r="AF120" s="1" t="str">
        <f t="shared" si="75"/>
        <v/>
      </c>
      <c r="AG120" s="1" t="str">
        <f t="shared" si="95"/>
        <v/>
      </c>
      <c r="AH120" s="1" t="str">
        <f t="shared" si="96"/>
        <v/>
      </c>
      <c r="AI120" s="1" t="str">
        <f t="shared" si="76"/>
        <v/>
      </c>
      <c r="AJ120" s="1" t="str">
        <f t="shared" si="77"/>
        <v/>
      </c>
      <c r="AK120" s="1">
        <f t="shared" si="97"/>
        <v>0</v>
      </c>
      <c r="AL120" s="1">
        <f t="shared" si="97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98"/>
        <v/>
      </c>
      <c r="AU120" s="1" t="str">
        <f t="shared" si="83"/>
        <v/>
      </c>
      <c r="AV120" s="1" t="str">
        <f t="shared" si="8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WWWLWW</v>
      </c>
      <c r="BX120" s="1">
        <f>General!G118</f>
        <v>3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74"/>
        <v/>
      </c>
      <c r="AF121" s="1" t="str">
        <f t="shared" si="75"/>
        <v/>
      </c>
      <c r="AG121" s="1" t="str">
        <f t="shared" si="95"/>
        <v/>
      </c>
      <c r="AH121" s="1" t="str">
        <f t="shared" si="96"/>
        <v/>
      </c>
      <c r="AI121" s="1" t="str">
        <f t="shared" si="76"/>
        <v/>
      </c>
      <c r="AJ121" s="1" t="str">
        <f t="shared" si="77"/>
        <v/>
      </c>
      <c r="AK121" s="1">
        <f t="shared" si="97"/>
        <v>0</v>
      </c>
      <c r="AL121" s="1">
        <f t="shared" si="97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98"/>
        <v/>
      </c>
      <c r="AU121" s="1" t="str">
        <f t="shared" si="83"/>
        <v/>
      </c>
      <c r="AV121" s="1" t="str">
        <f t="shared" si="8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WWLWWW</v>
      </c>
      <c r="BX121" s="1">
        <f>General!G119</f>
        <v>6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74"/>
        <v/>
      </c>
      <c r="AF122" s="1" t="str">
        <f t="shared" si="75"/>
        <v/>
      </c>
      <c r="AG122" s="1" t="str">
        <f t="shared" si="95"/>
        <v/>
      </c>
      <c r="AH122" s="1" t="str">
        <f t="shared" si="96"/>
        <v/>
      </c>
      <c r="AI122" s="1" t="str">
        <f t="shared" si="76"/>
        <v/>
      </c>
      <c r="AJ122" s="1" t="str">
        <f t="shared" si="77"/>
        <v/>
      </c>
      <c r="AK122" s="1">
        <f t="shared" si="97"/>
        <v>0</v>
      </c>
      <c r="AL122" s="1">
        <f t="shared" si="97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98"/>
        <v/>
      </c>
      <c r="AU122" s="1" t="str">
        <f t="shared" si="83"/>
        <v/>
      </c>
      <c r="AV122" s="1" t="str">
        <f t="shared" si="8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WWLLLL</v>
      </c>
      <c r="BX122" s="1">
        <f>General!G120</f>
        <v>-6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74"/>
        <v/>
      </c>
      <c r="AF123" s="1" t="str">
        <f t="shared" si="75"/>
        <v/>
      </c>
      <c r="AG123" s="1" t="str">
        <f t="shared" si="95"/>
        <v/>
      </c>
      <c r="AH123" s="1" t="str">
        <f t="shared" si="96"/>
        <v/>
      </c>
      <c r="AI123" s="1" t="str">
        <f t="shared" si="76"/>
        <v/>
      </c>
      <c r="AJ123" s="1" t="str">
        <f t="shared" si="77"/>
        <v/>
      </c>
      <c r="AK123" s="1">
        <f t="shared" si="97"/>
        <v>0</v>
      </c>
      <c r="AL123" s="1">
        <f t="shared" si="97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98"/>
        <v/>
      </c>
      <c r="AU123" s="1" t="str">
        <f t="shared" si="83"/>
        <v/>
      </c>
      <c r="AV123" s="1" t="str">
        <f t="shared" si="8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WWWWLL</v>
      </c>
      <c r="BX123" s="1">
        <f>General!G121</f>
        <v>-3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74"/>
        <v/>
      </c>
      <c r="AF124" s="1" t="str">
        <f t="shared" si="75"/>
        <v/>
      </c>
      <c r="AG124" s="1" t="str">
        <f t="shared" si="95"/>
        <v/>
      </c>
      <c r="AH124" s="1" t="str">
        <f t="shared" si="96"/>
        <v/>
      </c>
      <c r="AI124" s="1" t="str">
        <f t="shared" si="76"/>
        <v/>
      </c>
      <c r="AJ124" s="1" t="str">
        <f t="shared" si="77"/>
        <v/>
      </c>
      <c r="AK124" s="1">
        <f t="shared" si="97"/>
        <v>0</v>
      </c>
      <c r="AL124" s="1">
        <f t="shared" si="97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98"/>
        <v/>
      </c>
      <c r="AU124" s="1" t="str">
        <f t="shared" si="83"/>
        <v/>
      </c>
      <c r="AV124" s="1" t="str">
        <f t="shared" si="8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WWWLLL</v>
      </c>
      <c r="BX124" s="1">
        <f>General!G122</f>
        <v>-6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74"/>
        <v/>
      </c>
      <c r="AF125" s="1" t="str">
        <f t="shared" si="75"/>
        <v/>
      </c>
      <c r="AG125" s="1" t="str">
        <f t="shared" si="95"/>
        <v/>
      </c>
      <c r="AH125" s="1" t="str">
        <f t="shared" si="96"/>
        <v/>
      </c>
      <c r="AI125" s="1" t="str">
        <f t="shared" si="76"/>
        <v/>
      </c>
      <c r="AJ125" s="1" t="str">
        <f t="shared" si="77"/>
        <v/>
      </c>
      <c r="AK125" s="1">
        <f t="shared" si="97"/>
        <v>0</v>
      </c>
      <c r="AL125" s="1">
        <f t="shared" si="97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98"/>
        <v/>
      </c>
      <c r="AU125" s="1" t="str">
        <f t="shared" si="83"/>
        <v/>
      </c>
      <c r="AV125" s="1" t="str">
        <f t="shared" si="8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74"/>
        <v/>
      </c>
      <c r="AF126" s="1" t="str">
        <f t="shared" si="75"/>
        <v/>
      </c>
      <c r="AG126" s="1" t="str">
        <f t="shared" si="95"/>
        <v/>
      </c>
      <c r="AH126" s="1" t="str">
        <f t="shared" si="96"/>
        <v/>
      </c>
      <c r="AI126" s="1" t="str">
        <f t="shared" si="76"/>
        <v/>
      </c>
      <c r="AJ126" s="1" t="str">
        <f t="shared" si="77"/>
        <v/>
      </c>
      <c r="AK126" s="1">
        <f t="shared" si="97"/>
        <v>0</v>
      </c>
      <c r="AL126" s="1">
        <f t="shared" si="97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98"/>
        <v/>
      </c>
      <c r="AU126" s="1" t="str">
        <f t="shared" si="83"/>
        <v/>
      </c>
      <c r="AV126" s="1" t="str">
        <f t="shared" si="8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74"/>
        <v/>
      </c>
      <c r="AF127" s="1" t="str">
        <f t="shared" si="75"/>
        <v/>
      </c>
      <c r="AG127" s="1" t="str">
        <f t="shared" si="95"/>
        <v/>
      </c>
      <c r="AH127" s="1" t="str">
        <f t="shared" si="96"/>
        <v/>
      </c>
      <c r="AI127" s="1" t="str">
        <f t="shared" si="76"/>
        <v/>
      </c>
      <c r="AJ127" s="1" t="str">
        <f t="shared" si="77"/>
        <v/>
      </c>
      <c r="AK127" s="1">
        <f t="shared" si="97"/>
        <v>0</v>
      </c>
      <c r="AL127" s="1">
        <f t="shared" si="97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98"/>
        <v/>
      </c>
      <c r="AU127" s="1" t="str">
        <f t="shared" si="83"/>
        <v/>
      </c>
      <c r="AV127" s="1" t="str">
        <f t="shared" si="8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74"/>
        <v/>
      </c>
      <c r="AF128" s="1" t="str">
        <f t="shared" si="75"/>
        <v/>
      </c>
      <c r="AG128" s="1" t="str">
        <f t="shared" si="95"/>
        <v/>
      </c>
      <c r="AH128" s="1" t="str">
        <f t="shared" si="96"/>
        <v/>
      </c>
      <c r="AI128" s="1" t="str">
        <f t="shared" si="76"/>
        <v/>
      </c>
      <c r="AJ128" s="1" t="str">
        <f t="shared" si="77"/>
        <v/>
      </c>
      <c r="AK128" s="1">
        <f t="shared" si="97"/>
        <v>0</v>
      </c>
      <c r="AL128" s="1">
        <f t="shared" si="97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98"/>
        <v/>
      </c>
      <c r="AU128" s="1" t="str">
        <f t="shared" si="83"/>
        <v/>
      </c>
      <c r="AV128" s="1" t="str">
        <f t="shared" si="8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5"/>
        <v/>
      </c>
      <c r="AH129" s="1" t="str">
        <f t="shared" si="96"/>
        <v/>
      </c>
      <c r="AI129" s="1" t="str">
        <f t="shared" si="76"/>
        <v/>
      </c>
      <c r="AJ129" s="1" t="str">
        <f t="shared" si="77"/>
        <v/>
      </c>
      <c r="AK129" s="1">
        <f t="shared" si="97"/>
        <v>0</v>
      </c>
      <c r="AL129" s="1">
        <f t="shared" si="97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98"/>
        <v/>
      </c>
      <c r="AU129" s="1" t="str">
        <f t="shared" si="83"/>
        <v/>
      </c>
      <c r="AV129" s="1" t="str">
        <f t="shared" si="8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5"/>
        <v/>
      </c>
      <c r="AH130" s="1" t="str">
        <f t="shared" si="96"/>
        <v/>
      </c>
      <c r="AI130" s="1" t="str">
        <f t="shared" si="76"/>
        <v/>
      </c>
      <c r="AJ130" s="1" t="str">
        <f t="shared" si="77"/>
        <v/>
      </c>
      <c r="AK130" s="1">
        <f t="shared" si="97"/>
        <v>0</v>
      </c>
      <c r="AL130" s="1">
        <f t="shared" si="97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98"/>
        <v/>
      </c>
      <c r="AU130" s="1" t="str">
        <f t="shared" si="83"/>
        <v/>
      </c>
      <c r="AV130" s="1" t="str">
        <f t="shared" si="8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5"/>
        <v/>
      </c>
      <c r="AH131" s="1" t="str">
        <f t="shared" si="96"/>
        <v/>
      </c>
      <c r="AI131" s="1" t="str">
        <f t="shared" si="76"/>
        <v/>
      </c>
      <c r="AJ131" s="1" t="str">
        <f t="shared" si="77"/>
        <v/>
      </c>
      <c r="AK131" s="1">
        <f t="shared" si="97"/>
        <v>0</v>
      </c>
      <c r="AL131" s="1">
        <f t="shared" si="97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98"/>
        <v/>
      </c>
      <c r="AU131" s="1" t="str">
        <f t="shared" si="83"/>
        <v/>
      </c>
      <c r="AV131" s="1" t="str">
        <f t="shared" si="8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5"/>
        <v/>
      </c>
      <c r="AH132" s="1" t="str">
        <f t="shared" si="96"/>
        <v/>
      </c>
      <c r="AI132" s="1" t="str">
        <f t="shared" si="76"/>
        <v/>
      </c>
      <c r="AJ132" s="1" t="str">
        <f t="shared" si="77"/>
        <v/>
      </c>
      <c r="AK132" s="1">
        <f t="shared" si="97"/>
        <v>0</v>
      </c>
      <c r="AL132" s="1">
        <f t="shared" si="97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98"/>
        <v/>
      </c>
      <c r="AU132" s="1" t="str">
        <f t="shared" si="83"/>
        <v/>
      </c>
      <c r="AV132" s="1" t="str">
        <f t="shared" si="8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5"/>
        <v/>
      </c>
      <c r="AH133" s="1" t="str">
        <f t="shared" si="96"/>
        <v/>
      </c>
      <c r="AI133" s="1" t="str">
        <f t="shared" si="76"/>
        <v/>
      </c>
      <c r="AJ133" s="1" t="str">
        <f t="shared" si="77"/>
        <v/>
      </c>
      <c r="AK133" s="1">
        <f t="shared" si="97"/>
        <v>0</v>
      </c>
      <c r="AL133" s="1">
        <f t="shared" si="97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98"/>
        <v/>
      </c>
      <c r="AU133" s="1" t="str">
        <f t="shared" si="83"/>
        <v/>
      </c>
      <c r="AV133" s="1" t="str">
        <f t="shared" si="8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5"/>
        <v/>
      </c>
      <c r="AH134" s="1" t="str">
        <f t="shared" si="96"/>
        <v/>
      </c>
      <c r="AI134" s="1" t="str">
        <f t="shared" si="76"/>
        <v/>
      </c>
      <c r="AJ134" s="1" t="str">
        <f t="shared" si="77"/>
        <v/>
      </c>
      <c r="AK134" s="1">
        <f t="shared" si="97"/>
        <v>0</v>
      </c>
      <c r="AL134" s="1">
        <f t="shared" si="97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98"/>
        <v/>
      </c>
      <c r="AU134" s="1" t="str">
        <f t="shared" si="83"/>
        <v/>
      </c>
      <c r="AV134" s="1" t="str">
        <f t="shared" si="8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5"/>
        <v/>
      </c>
      <c r="AH135" s="1" t="str">
        <f t="shared" si="96"/>
        <v/>
      </c>
      <c r="AI135" s="1" t="str">
        <f t="shared" si="76"/>
        <v/>
      </c>
      <c r="AJ135" s="1" t="str">
        <f t="shared" si="77"/>
        <v/>
      </c>
      <c r="AK135" s="1">
        <f t="shared" si="97"/>
        <v>0</v>
      </c>
      <c r="AL135" s="1">
        <f t="shared" si="97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98"/>
        <v/>
      </c>
      <c r="AU135" s="1" t="str">
        <f t="shared" si="83"/>
        <v/>
      </c>
      <c r="AV135" s="1" t="str">
        <f t="shared" si="8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5"/>
        <v/>
      </c>
      <c r="AH136" s="1" t="str">
        <f t="shared" si="96"/>
        <v/>
      </c>
      <c r="AI136" s="1" t="str">
        <f t="shared" si="76"/>
        <v/>
      </c>
      <c r="AJ136" s="1" t="str">
        <f t="shared" si="77"/>
        <v/>
      </c>
      <c r="AK136" s="1">
        <f t="shared" si="97"/>
        <v>0</v>
      </c>
      <c r="AL136" s="1">
        <f t="shared" si="97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98"/>
        <v/>
      </c>
      <c r="AU136" s="1" t="str">
        <f t="shared" si="83"/>
        <v/>
      </c>
      <c r="AV136" s="1" t="str">
        <f t="shared" si="8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5"/>
        <v/>
      </c>
      <c r="AH137" s="1" t="str">
        <f t="shared" si="96"/>
        <v/>
      </c>
      <c r="AI137" s="1" t="str">
        <f t="shared" si="76"/>
        <v/>
      </c>
      <c r="AJ137" s="1" t="str">
        <f t="shared" si="77"/>
        <v/>
      </c>
      <c r="AK137" s="1">
        <f t="shared" si="97"/>
        <v>0</v>
      </c>
      <c r="AL137" s="1">
        <f t="shared" si="97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98"/>
        <v/>
      </c>
      <c r="AU137" s="1" t="str">
        <f t="shared" si="83"/>
        <v/>
      </c>
      <c r="AV137" s="1" t="str">
        <f t="shared" si="8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5"/>
        <v/>
      </c>
      <c r="AH138" s="1" t="str">
        <f t="shared" si="96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7"/>
        <v>0</v>
      </c>
      <c r="AL138" s="1">
        <f t="shared" si="97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si="98"/>
        <v/>
      </c>
      <c r="AU138" s="1" t="str">
        <f t="shared" ref="AU138:AU163" si="11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8">IF(M138="","",IF(Z139="D",IF(BF139="P",BJ139,""),IF(M137="P",BJ139,"")))</f>
        <v/>
      </c>
      <c r="AH139" s="1" t="str">
        <f t="shared" ref="AH139:AH195" si="119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0">IF(D139="",0,IF(OR(D139="B",D139="XB"),1,INT(RIGHT(D139))))+IF(I139="",0,IF(OR(I139="B",I139="XB"),1,INT(RIGHT(I139))))+IF(P139="",0,IF(OR(P139="B",P139="XB"),1,INT(RIGHT(P139))))</f>
        <v>0</v>
      </c>
      <c r="AL139" s="1">
        <f t="shared" si="120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ref="AT139:AT163" si="121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6"/>
        <v/>
      </c>
      <c r="AV139" s="1" t="str">
        <f t="shared" si="11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8"/>
        <v/>
      </c>
      <c r="AH140" s="1" t="str">
        <f t="shared" si="119"/>
        <v/>
      </c>
      <c r="AI140" s="1" t="str">
        <f t="shared" si="111"/>
        <v/>
      </c>
      <c r="AJ140" s="1" t="str">
        <f t="shared" si="112"/>
        <v/>
      </c>
      <c r="AK140" s="1">
        <f t="shared" si="120"/>
        <v>0</v>
      </c>
      <c r="AL140" s="1">
        <f t="shared" si="120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21"/>
        <v/>
      </c>
      <c r="AU140" s="1" t="str">
        <f t="shared" si="116"/>
        <v/>
      </c>
      <c r="AV140" s="1" t="str">
        <f t="shared" si="11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8"/>
        <v/>
      </c>
      <c r="AH141" s="1" t="str">
        <f t="shared" si="119"/>
        <v/>
      </c>
      <c r="AI141" s="1" t="str">
        <f t="shared" si="111"/>
        <v/>
      </c>
      <c r="AJ141" s="1" t="str">
        <f t="shared" si="112"/>
        <v/>
      </c>
      <c r="AK141" s="1">
        <f t="shared" si="120"/>
        <v>0</v>
      </c>
      <c r="AL141" s="1">
        <f t="shared" si="120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21"/>
        <v/>
      </c>
      <c r="AU141" s="1" t="str">
        <f t="shared" si="116"/>
        <v/>
      </c>
      <c r="AV141" s="1" t="str">
        <f t="shared" si="11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8"/>
        <v/>
      </c>
      <c r="AH142" s="1" t="str">
        <f t="shared" si="119"/>
        <v/>
      </c>
      <c r="AI142" s="1" t="str">
        <f t="shared" si="111"/>
        <v/>
      </c>
      <c r="AJ142" s="1" t="str">
        <f t="shared" si="112"/>
        <v/>
      </c>
      <c r="AK142" s="1">
        <f t="shared" si="120"/>
        <v>0</v>
      </c>
      <c r="AL142" s="1">
        <f t="shared" si="120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21"/>
        <v/>
      </c>
      <c r="AU142" s="1" t="str">
        <f t="shared" si="116"/>
        <v/>
      </c>
      <c r="AV142" s="1" t="str">
        <f t="shared" si="11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8"/>
        <v/>
      </c>
      <c r="AH143" s="1" t="str">
        <f t="shared" si="119"/>
        <v/>
      </c>
      <c r="AI143" s="1" t="str">
        <f t="shared" si="111"/>
        <v/>
      </c>
      <c r="AJ143" s="1" t="str">
        <f t="shared" si="112"/>
        <v/>
      </c>
      <c r="AK143" s="1">
        <f t="shared" si="120"/>
        <v>0</v>
      </c>
      <c r="AL143" s="1">
        <f t="shared" si="120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21"/>
        <v/>
      </c>
      <c r="AU143" s="1" t="str">
        <f t="shared" si="116"/>
        <v/>
      </c>
      <c r="AV143" s="1" t="str">
        <f t="shared" si="11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8"/>
        <v/>
      </c>
      <c r="AH144" s="1" t="str">
        <f t="shared" si="119"/>
        <v/>
      </c>
      <c r="AI144" s="1" t="str">
        <f t="shared" si="111"/>
        <v/>
      </c>
      <c r="AJ144" s="1" t="str">
        <f t="shared" si="112"/>
        <v/>
      </c>
      <c r="AK144" s="1">
        <f t="shared" si="120"/>
        <v>0</v>
      </c>
      <c r="AL144" s="1">
        <f t="shared" si="120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21"/>
        <v/>
      </c>
      <c r="AU144" s="1" t="str">
        <f t="shared" si="116"/>
        <v/>
      </c>
      <c r="AV144" s="1" t="str">
        <f t="shared" si="11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8"/>
        <v/>
      </c>
      <c r="AH145" s="1" t="str">
        <f t="shared" si="119"/>
        <v/>
      </c>
      <c r="AI145" s="1" t="str">
        <f t="shared" si="111"/>
        <v/>
      </c>
      <c r="AJ145" s="1" t="str">
        <f t="shared" si="112"/>
        <v/>
      </c>
      <c r="AK145" s="1">
        <f t="shared" si="120"/>
        <v>0</v>
      </c>
      <c r="AL145" s="1">
        <f t="shared" si="120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21"/>
        <v/>
      </c>
      <c r="AU145" s="1" t="str">
        <f t="shared" si="116"/>
        <v/>
      </c>
      <c r="AV145" s="1" t="str">
        <f t="shared" si="11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8"/>
        <v/>
      </c>
      <c r="AH146" s="1" t="str">
        <f t="shared" si="119"/>
        <v/>
      </c>
      <c r="AI146" s="1" t="str">
        <f t="shared" si="111"/>
        <v/>
      </c>
      <c r="AJ146" s="1" t="str">
        <f t="shared" si="112"/>
        <v/>
      </c>
      <c r="AK146" s="1">
        <f t="shared" si="120"/>
        <v>0</v>
      </c>
      <c r="AL146" s="1">
        <f t="shared" si="120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21"/>
        <v/>
      </c>
      <c r="AU146" s="1" t="str">
        <f t="shared" si="116"/>
        <v/>
      </c>
      <c r="AV146" s="1" t="str">
        <f t="shared" si="11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8"/>
        <v/>
      </c>
      <c r="AH147" s="1" t="str">
        <f t="shared" si="119"/>
        <v/>
      </c>
      <c r="AI147" s="1" t="str">
        <f t="shared" si="111"/>
        <v/>
      </c>
      <c r="AJ147" s="1" t="str">
        <f t="shared" si="112"/>
        <v/>
      </c>
      <c r="AK147" s="1">
        <f t="shared" si="120"/>
        <v>0</v>
      </c>
      <c r="AL147" s="1">
        <f t="shared" si="120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21"/>
        <v/>
      </c>
      <c r="AU147" s="1" t="str">
        <f t="shared" si="116"/>
        <v/>
      </c>
      <c r="AV147" s="1" t="str">
        <f t="shared" si="11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8"/>
        <v/>
      </c>
      <c r="AH148" s="1" t="str">
        <f t="shared" si="119"/>
        <v/>
      </c>
      <c r="AI148" s="1" t="str">
        <f t="shared" si="111"/>
        <v/>
      </c>
      <c r="AJ148" s="1" t="str">
        <f t="shared" si="112"/>
        <v/>
      </c>
      <c r="AK148" s="1">
        <f t="shared" si="120"/>
        <v>0</v>
      </c>
      <c r="AL148" s="1">
        <f t="shared" si="120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21"/>
        <v/>
      </c>
      <c r="AU148" s="1" t="str">
        <f t="shared" si="116"/>
        <v/>
      </c>
      <c r="AV148" s="1" t="str">
        <f t="shared" si="11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8"/>
        <v/>
      </c>
      <c r="AH149" s="1" t="str">
        <f t="shared" si="119"/>
        <v/>
      </c>
      <c r="AI149" s="1" t="str">
        <f t="shared" si="111"/>
        <v/>
      </c>
      <c r="AJ149" s="1" t="str">
        <f t="shared" si="112"/>
        <v/>
      </c>
      <c r="AK149" s="1">
        <f t="shared" si="120"/>
        <v>0</v>
      </c>
      <c r="AL149" s="1">
        <f t="shared" si="120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21"/>
        <v/>
      </c>
      <c r="AU149" s="1" t="str">
        <f t="shared" si="116"/>
        <v/>
      </c>
      <c r="AV149" s="1" t="str">
        <f t="shared" si="11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8"/>
        <v/>
      </c>
      <c r="AH150" s="1" t="str">
        <f t="shared" si="119"/>
        <v/>
      </c>
      <c r="AI150" s="1" t="str">
        <f t="shared" si="111"/>
        <v/>
      </c>
      <c r="AJ150" s="1" t="str">
        <f t="shared" si="112"/>
        <v/>
      </c>
      <c r="AK150" s="1">
        <f t="shared" si="120"/>
        <v>0</v>
      </c>
      <c r="AL150" s="1">
        <f t="shared" si="120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21"/>
        <v/>
      </c>
      <c r="AU150" s="1" t="str">
        <f t="shared" si="116"/>
        <v/>
      </c>
      <c r="AV150" s="1" t="str">
        <f t="shared" si="11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8"/>
        <v/>
      </c>
      <c r="AH151" s="1" t="str">
        <f t="shared" si="119"/>
        <v/>
      </c>
      <c r="AI151" s="1" t="str">
        <f t="shared" si="111"/>
        <v/>
      </c>
      <c r="AJ151" s="1" t="str">
        <f t="shared" si="112"/>
        <v/>
      </c>
      <c r="AK151" s="1">
        <f t="shared" si="120"/>
        <v>0</v>
      </c>
      <c r="AL151" s="1">
        <f t="shared" si="120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21"/>
        <v/>
      </c>
      <c r="AU151" s="1" t="str">
        <f t="shared" si="116"/>
        <v/>
      </c>
      <c r="AV151" s="1" t="str">
        <f t="shared" si="11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8"/>
        <v/>
      </c>
      <c r="AH152" s="1" t="str">
        <f t="shared" si="119"/>
        <v/>
      </c>
      <c r="AI152" s="1" t="str">
        <f t="shared" si="111"/>
        <v/>
      </c>
      <c r="AJ152" s="1" t="str">
        <f t="shared" si="112"/>
        <v/>
      </c>
      <c r="AK152" s="1">
        <f t="shared" si="120"/>
        <v>0</v>
      </c>
      <c r="AL152" s="1">
        <f t="shared" si="120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21"/>
        <v/>
      </c>
      <c r="AU152" s="1" t="str">
        <f t="shared" si="116"/>
        <v/>
      </c>
      <c r="AV152" s="1" t="str">
        <f t="shared" si="11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8"/>
        <v/>
      </c>
      <c r="AH153" s="1" t="str">
        <f t="shared" si="119"/>
        <v/>
      </c>
      <c r="AI153" s="1" t="str">
        <f t="shared" si="111"/>
        <v/>
      </c>
      <c r="AJ153" s="1" t="str">
        <f t="shared" si="112"/>
        <v/>
      </c>
      <c r="AK153" s="1">
        <f t="shared" si="120"/>
        <v>0</v>
      </c>
      <c r="AL153" s="1">
        <f t="shared" si="120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21"/>
        <v/>
      </c>
      <c r="AU153" s="1" t="str">
        <f t="shared" si="116"/>
        <v/>
      </c>
      <c r="AV153" s="1" t="str">
        <f t="shared" si="11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8"/>
        <v/>
      </c>
      <c r="AH154" s="1" t="str">
        <f t="shared" si="119"/>
        <v/>
      </c>
      <c r="AI154" s="1" t="str">
        <f t="shared" si="111"/>
        <v/>
      </c>
      <c r="AJ154" s="1" t="str">
        <f t="shared" si="112"/>
        <v/>
      </c>
      <c r="AK154" s="1">
        <f t="shared" si="120"/>
        <v>0</v>
      </c>
      <c r="AL154" s="1">
        <f t="shared" si="120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21"/>
        <v/>
      </c>
      <c r="AU154" s="1" t="str">
        <f t="shared" si="116"/>
        <v/>
      </c>
      <c r="AV154" s="1" t="str">
        <f t="shared" si="11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8"/>
        <v/>
      </c>
      <c r="AH155" s="1" t="str">
        <f t="shared" si="119"/>
        <v/>
      </c>
      <c r="AI155" s="1" t="str">
        <f t="shared" si="111"/>
        <v/>
      </c>
      <c r="AJ155" s="1" t="str">
        <f t="shared" si="112"/>
        <v/>
      </c>
      <c r="AK155" s="1">
        <f t="shared" si="120"/>
        <v>0</v>
      </c>
      <c r="AL155" s="1">
        <f t="shared" si="120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21"/>
        <v/>
      </c>
      <c r="AU155" s="1" t="str">
        <f t="shared" si="116"/>
        <v/>
      </c>
      <c r="AV155" s="1" t="str">
        <f t="shared" si="11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8"/>
        <v/>
      </c>
      <c r="AH156" s="1" t="str">
        <f t="shared" si="119"/>
        <v/>
      </c>
      <c r="AI156" s="1" t="str">
        <f t="shared" si="111"/>
        <v/>
      </c>
      <c r="AJ156" s="1" t="str">
        <f t="shared" si="112"/>
        <v/>
      </c>
      <c r="AK156" s="1">
        <f t="shared" si="120"/>
        <v>0</v>
      </c>
      <c r="AL156" s="1">
        <f t="shared" si="120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21"/>
        <v/>
      </c>
      <c r="AU156" s="1" t="str">
        <f t="shared" si="116"/>
        <v/>
      </c>
      <c r="AV156" s="1" t="str">
        <f t="shared" si="11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8"/>
        <v/>
      </c>
      <c r="AH157" s="1" t="str">
        <f t="shared" si="119"/>
        <v/>
      </c>
      <c r="AI157" s="1" t="str">
        <f t="shared" si="111"/>
        <v/>
      </c>
      <c r="AJ157" s="1" t="str">
        <f t="shared" si="112"/>
        <v/>
      </c>
      <c r="AK157" s="1">
        <f t="shared" si="120"/>
        <v>0</v>
      </c>
      <c r="AL157" s="1">
        <f t="shared" si="120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21"/>
        <v/>
      </c>
      <c r="AU157" s="1" t="str">
        <f t="shared" si="116"/>
        <v/>
      </c>
      <c r="AV157" s="1" t="str">
        <f t="shared" si="11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8"/>
        <v/>
      </c>
      <c r="AH158" s="1" t="str">
        <f t="shared" si="119"/>
        <v/>
      </c>
      <c r="AI158" s="1" t="str">
        <f t="shared" si="111"/>
        <v/>
      </c>
      <c r="AJ158" s="1" t="str">
        <f t="shared" si="112"/>
        <v/>
      </c>
      <c r="AK158" s="1">
        <f t="shared" si="120"/>
        <v>0</v>
      </c>
      <c r="AL158" s="1">
        <f t="shared" si="120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21"/>
        <v/>
      </c>
      <c r="AU158" s="1" t="str">
        <f t="shared" si="116"/>
        <v/>
      </c>
      <c r="AV158" s="1" t="str">
        <f t="shared" si="11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8"/>
        <v/>
      </c>
      <c r="AH159" s="1" t="str">
        <f t="shared" si="119"/>
        <v/>
      </c>
      <c r="AI159" s="1" t="str">
        <f t="shared" si="111"/>
        <v/>
      </c>
      <c r="AJ159" s="1" t="str">
        <f t="shared" si="112"/>
        <v/>
      </c>
      <c r="AK159" s="1">
        <f t="shared" si="120"/>
        <v>0</v>
      </c>
      <c r="AL159" s="1">
        <f t="shared" si="120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21"/>
        <v/>
      </c>
      <c r="AU159" s="1" t="str">
        <f t="shared" si="116"/>
        <v/>
      </c>
      <c r="AV159" s="1" t="str">
        <f t="shared" si="11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8"/>
        <v/>
      </c>
      <c r="AH160" s="1" t="str">
        <f t="shared" si="119"/>
        <v/>
      </c>
      <c r="AI160" s="1" t="str">
        <f t="shared" si="111"/>
        <v/>
      </c>
      <c r="AJ160" s="1" t="str">
        <f t="shared" si="112"/>
        <v/>
      </c>
      <c r="AK160" s="1">
        <f t="shared" si="120"/>
        <v>0</v>
      </c>
      <c r="AL160" s="1">
        <f t="shared" si="120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21"/>
        <v/>
      </c>
      <c r="AU160" s="1" t="str">
        <f t="shared" si="116"/>
        <v/>
      </c>
      <c r="AV160" s="1" t="str">
        <f t="shared" si="11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8"/>
        <v/>
      </c>
      <c r="AH161" s="1" t="str">
        <f t="shared" si="119"/>
        <v/>
      </c>
      <c r="AI161" s="1" t="str">
        <f t="shared" si="111"/>
        <v/>
      </c>
      <c r="AJ161" s="1" t="str">
        <f t="shared" si="112"/>
        <v/>
      </c>
      <c r="AK161" s="1">
        <f t="shared" si="120"/>
        <v>0</v>
      </c>
      <c r="AL161" s="1">
        <f t="shared" si="120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21"/>
        <v/>
      </c>
      <c r="AU161" s="1" t="str">
        <f t="shared" si="116"/>
        <v/>
      </c>
      <c r="AV161" s="1" t="str">
        <f t="shared" si="11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8"/>
        <v/>
      </c>
      <c r="AH162" s="1" t="str">
        <f t="shared" si="119"/>
        <v/>
      </c>
      <c r="AI162" s="1" t="str">
        <f t="shared" si="111"/>
        <v/>
      </c>
      <c r="AJ162" s="1" t="str">
        <f t="shared" si="112"/>
        <v/>
      </c>
      <c r="AK162" s="1">
        <f t="shared" si="120"/>
        <v>0</v>
      </c>
      <c r="AL162" s="1">
        <f t="shared" si="120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21"/>
        <v/>
      </c>
      <c r="AU162" s="1" t="str">
        <f t="shared" si="116"/>
        <v/>
      </c>
      <c r="AV162" s="1" t="str">
        <f t="shared" si="11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8"/>
        <v/>
      </c>
      <c r="AH163" s="1" t="str">
        <f t="shared" si="119"/>
        <v/>
      </c>
      <c r="AI163" s="1" t="str">
        <f t="shared" si="111"/>
        <v/>
      </c>
      <c r="AJ163" s="1" t="str">
        <f t="shared" si="112"/>
        <v/>
      </c>
      <c r="AK163" s="1">
        <f t="shared" si="120"/>
        <v>0</v>
      </c>
      <c r="AL163" s="1">
        <f t="shared" si="120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21"/>
        <v/>
      </c>
      <c r="AU163" s="1" t="str">
        <f t="shared" si="116"/>
        <v/>
      </c>
      <c r="AV163" s="1" t="str">
        <f t="shared" si="11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8"/>
        <v/>
      </c>
      <c r="AH164" s="1" t="str">
        <f t="shared" si="119"/>
        <v/>
      </c>
      <c r="AI164" s="1" t="str">
        <f t="shared" si="111"/>
        <v/>
      </c>
      <c r="AJ164" s="1" t="str">
        <f t="shared" si="112"/>
        <v/>
      </c>
      <c r="AK164" s="1">
        <f t="shared" si="120"/>
        <v>0</v>
      </c>
      <c r="AL164" s="1">
        <f t="shared" si="120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8"/>
        <v/>
      </c>
      <c r="AH165" s="1" t="str">
        <f t="shared" si="119"/>
        <v/>
      </c>
      <c r="AI165" s="1" t="str">
        <f t="shared" si="111"/>
        <v/>
      </c>
      <c r="AJ165" s="1" t="str">
        <f t="shared" si="112"/>
        <v/>
      </c>
      <c r="AK165" s="1">
        <f t="shared" si="120"/>
        <v>0</v>
      </c>
      <c r="AL165" s="1">
        <f t="shared" si="120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8"/>
        <v/>
      </c>
      <c r="AH166" s="1" t="str">
        <f t="shared" si="119"/>
        <v/>
      </c>
      <c r="AI166" s="1" t="str">
        <f t="shared" si="111"/>
        <v/>
      </c>
      <c r="AJ166" s="1" t="str">
        <f t="shared" si="112"/>
        <v/>
      </c>
      <c r="AK166" s="1">
        <f t="shared" si="120"/>
        <v>0</v>
      </c>
      <c r="AL166" s="1">
        <f t="shared" si="120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8"/>
        <v/>
      </c>
      <c r="AH167" s="1" t="str">
        <f t="shared" si="119"/>
        <v/>
      </c>
      <c r="AI167" s="1" t="str">
        <f t="shared" si="111"/>
        <v/>
      </c>
      <c r="AJ167" s="1" t="str">
        <f t="shared" si="112"/>
        <v/>
      </c>
      <c r="AK167" s="1">
        <f t="shared" si="120"/>
        <v>0</v>
      </c>
      <c r="AL167" s="1">
        <f t="shared" si="120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8"/>
        <v/>
      </c>
      <c r="AH168" s="1" t="str">
        <f t="shared" si="119"/>
        <v/>
      </c>
      <c r="AI168" s="1" t="str">
        <f t="shared" si="111"/>
        <v/>
      </c>
      <c r="AJ168" s="1" t="str">
        <f t="shared" si="112"/>
        <v/>
      </c>
      <c r="AK168" s="1">
        <f t="shared" si="120"/>
        <v>0</v>
      </c>
      <c r="AL168" s="1">
        <f t="shared" si="120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8"/>
        <v/>
      </c>
      <c r="AH169" s="1" t="str">
        <f t="shared" si="119"/>
        <v/>
      </c>
      <c r="AI169" s="1" t="str">
        <f t="shared" si="111"/>
        <v/>
      </c>
      <c r="AJ169" s="1" t="str">
        <f t="shared" si="112"/>
        <v/>
      </c>
      <c r="AK169" s="1">
        <f t="shared" si="120"/>
        <v>0</v>
      </c>
      <c r="AL169" s="1">
        <f t="shared" si="120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8"/>
        <v/>
      </c>
      <c r="AH170" s="1" t="str">
        <f t="shared" si="119"/>
        <v/>
      </c>
      <c r="AI170" s="1" t="str">
        <f t="shared" si="111"/>
        <v/>
      </c>
      <c r="AJ170" s="1" t="str">
        <f t="shared" si="112"/>
        <v/>
      </c>
      <c r="AK170" s="1">
        <f t="shared" si="120"/>
        <v>0</v>
      </c>
      <c r="AL170" s="1">
        <f t="shared" si="120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8"/>
        <v/>
      </c>
      <c r="AH171" s="1" t="str">
        <f t="shared" si="119"/>
        <v/>
      </c>
      <c r="AI171" s="1" t="str">
        <f t="shared" si="111"/>
        <v/>
      </c>
      <c r="AJ171" s="1" t="str">
        <f t="shared" si="112"/>
        <v/>
      </c>
      <c r="AK171" s="1">
        <f t="shared" si="120"/>
        <v>0</v>
      </c>
      <c r="AL171" s="1">
        <f t="shared" si="120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8"/>
        <v/>
      </c>
      <c r="AH172" s="1" t="str">
        <f t="shared" si="119"/>
        <v/>
      </c>
      <c r="AI172" s="1" t="str">
        <f t="shared" si="111"/>
        <v/>
      </c>
      <c r="AJ172" s="1" t="str">
        <f t="shared" si="112"/>
        <v/>
      </c>
      <c r="AK172" s="1">
        <f t="shared" si="120"/>
        <v>0</v>
      </c>
      <c r="AL172" s="1">
        <f t="shared" si="120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8"/>
        <v/>
      </c>
      <c r="AH173" s="1" t="str">
        <f t="shared" si="119"/>
        <v/>
      </c>
      <c r="AI173" s="1" t="str">
        <f t="shared" si="111"/>
        <v/>
      </c>
      <c r="AJ173" s="1" t="str">
        <f t="shared" si="112"/>
        <v/>
      </c>
      <c r="AK173" s="1">
        <f t="shared" si="120"/>
        <v>0</v>
      </c>
      <c r="AL173" s="1">
        <f t="shared" si="120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8"/>
        <v/>
      </c>
      <c r="AH174" s="1" t="str">
        <f t="shared" si="119"/>
        <v/>
      </c>
      <c r="AI174" s="1" t="str">
        <f t="shared" si="111"/>
        <v/>
      </c>
      <c r="AJ174" s="1" t="str">
        <f t="shared" si="112"/>
        <v/>
      </c>
      <c r="AK174" s="1">
        <f t="shared" si="120"/>
        <v>0</v>
      </c>
      <c r="AL174" s="1">
        <f t="shared" si="120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8"/>
        <v/>
      </c>
      <c r="AH175" s="1" t="str">
        <f t="shared" si="119"/>
        <v/>
      </c>
      <c r="AI175" s="1" t="str">
        <f t="shared" si="111"/>
        <v/>
      </c>
      <c r="AJ175" s="1" t="str">
        <f t="shared" si="112"/>
        <v/>
      </c>
      <c r="AK175" s="1">
        <f t="shared" si="120"/>
        <v>0</v>
      </c>
      <c r="AL175" s="1">
        <f t="shared" si="120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8"/>
        <v/>
      </c>
      <c r="AH176" s="1" t="str">
        <f t="shared" si="119"/>
        <v/>
      </c>
      <c r="AI176" s="1" t="str">
        <f t="shared" si="111"/>
        <v/>
      </c>
      <c r="AJ176" s="1" t="str">
        <f t="shared" si="112"/>
        <v/>
      </c>
      <c r="AK176" s="1">
        <f t="shared" si="120"/>
        <v>0</v>
      </c>
      <c r="AL176" s="1">
        <f t="shared" si="120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8"/>
        <v/>
      </c>
      <c r="AH177" s="1" t="str">
        <f t="shared" si="119"/>
        <v/>
      </c>
      <c r="AI177" s="1" t="str">
        <f t="shared" si="111"/>
        <v/>
      </c>
      <c r="AJ177" s="1" t="str">
        <f t="shared" si="112"/>
        <v/>
      </c>
      <c r="AK177" s="1">
        <f t="shared" si="120"/>
        <v>0</v>
      </c>
      <c r="AL177" s="1">
        <f t="shared" si="120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8"/>
        <v/>
      </c>
      <c r="AH178" s="1" t="str">
        <f t="shared" si="119"/>
        <v/>
      </c>
      <c r="AI178" s="1" t="str">
        <f t="shared" si="111"/>
        <v/>
      </c>
      <c r="AJ178" s="1" t="str">
        <f t="shared" si="112"/>
        <v/>
      </c>
      <c r="AK178" s="1">
        <f t="shared" si="120"/>
        <v>0</v>
      </c>
      <c r="AL178" s="1">
        <f t="shared" si="120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8"/>
        <v/>
      </c>
      <c r="AH179" s="1" t="str">
        <f t="shared" si="119"/>
        <v/>
      </c>
      <c r="AI179" s="1" t="str">
        <f t="shared" si="111"/>
        <v/>
      </c>
      <c r="AJ179" s="1" t="str">
        <f t="shared" si="112"/>
        <v/>
      </c>
      <c r="AK179" s="1">
        <f t="shared" si="120"/>
        <v>0</v>
      </c>
      <c r="AL179" s="1">
        <f t="shared" si="120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8"/>
        <v/>
      </c>
      <c r="AH180" s="1" t="str">
        <f t="shared" si="119"/>
        <v/>
      </c>
      <c r="AI180" s="1" t="str">
        <f t="shared" si="111"/>
        <v/>
      </c>
      <c r="AJ180" s="1" t="str">
        <f t="shared" si="112"/>
        <v/>
      </c>
      <c r="AK180" s="1">
        <f t="shared" si="120"/>
        <v>0</v>
      </c>
      <c r="AL180" s="1">
        <f t="shared" si="120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8"/>
        <v/>
      </c>
      <c r="AH181" s="1" t="str">
        <f t="shared" si="119"/>
        <v/>
      </c>
      <c r="AI181" s="1" t="str">
        <f t="shared" si="111"/>
        <v/>
      </c>
      <c r="AJ181" s="1" t="str">
        <f t="shared" si="112"/>
        <v/>
      </c>
      <c r="AK181" s="1">
        <f t="shared" si="120"/>
        <v>0</v>
      </c>
      <c r="AL181" s="1">
        <f t="shared" si="120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8"/>
        <v/>
      </c>
      <c r="AH182" s="1" t="str">
        <f t="shared" si="119"/>
        <v/>
      </c>
      <c r="AI182" s="1" t="str">
        <f t="shared" si="111"/>
        <v/>
      </c>
      <c r="AJ182" s="1" t="str">
        <f t="shared" si="112"/>
        <v/>
      </c>
      <c r="AK182" s="1">
        <f t="shared" si="120"/>
        <v>0</v>
      </c>
      <c r="AL182" s="1">
        <f t="shared" si="120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8"/>
        <v/>
      </c>
      <c r="AH183" s="1" t="str">
        <f t="shared" si="119"/>
        <v/>
      </c>
      <c r="AI183" s="1" t="str">
        <f t="shared" si="111"/>
        <v/>
      </c>
      <c r="AJ183" s="1" t="str">
        <f t="shared" si="112"/>
        <v/>
      </c>
      <c r="AK183" s="1">
        <f t="shared" si="120"/>
        <v>0</v>
      </c>
      <c r="AL183" s="1">
        <f t="shared" si="120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8"/>
        <v/>
      </c>
      <c r="AH184" s="1" t="str">
        <f t="shared" si="119"/>
        <v/>
      </c>
      <c r="AI184" s="1" t="str">
        <f t="shared" si="111"/>
        <v/>
      </c>
      <c r="AJ184" s="1" t="str">
        <f t="shared" si="112"/>
        <v/>
      </c>
      <c r="AK184" s="1">
        <f t="shared" si="120"/>
        <v>0</v>
      </c>
      <c r="AL184" s="1">
        <f t="shared" si="120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8"/>
        <v/>
      </c>
      <c r="AH185" s="1" t="str">
        <f t="shared" si="119"/>
        <v/>
      </c>
      <c r="AI185" s="1" t="str">
        <f t="shared" si="111"/>
        <v/>
      </c>
      <c r="AJ185" s="1" t="str">
        <f t="shared" si="112"/>
        <v/>
      </c>
      <c r="AK185" s="1">
        <f t="shared" si="120"/>
        <v>0</v>
      </c>
      <c r="AL185" s="1">
        <f t="shared" si="120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8"/>
        <v/>
      </c>
      <c r="AH186" s="1" t="str">
        <f t="shared" si="119"/>
        <v/>
      </c>
      <c r="AI186" s="1" t="str">
        <f t="shared" si="111"/>
        <v/>
      </c>
      <c r="AJ186" s="1" t="str">
        <f t="shared" si="112"/>
        <v/>
      </c>
      <c r="AK186" s="1">
        <f t="shared" si="120"/>
        <v>0</v>
      </c>
      <c r="AL186" s="1">
        <f t="shared" si="120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8"/>
        <v/>
      </c>
      <c r="AH187" s="1" t="str">
        <f t="shared" si="119"/>
        <v/>
      </c>
      <c r="AI187" s="1" t="str">
        <f t="shared" si="111"/>
        <v/>
      </c>
      <c r="AJ187" s="1" t="str">
        <f t="shared" si="112"/>
        <v/>
      </c>
      <c r="AK187" s="1">
        <f t="shared" si="120"/>
        <v>0</v>
      </c>
      <c r="AL187" s="1">
        <f t="shared" si="120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8"/>
        <v/>
      </c>
      <c r="AH188" s="1" t="str">
        <f t="shared" si="119"/>
        <v/>
      </c>
      <c r="AI188" s="1" t="str">
        <f t="shared" si="111"/>
        <v/>
      </c>
      <c r="AJ188" s="1" t="str">
        <f t="shared" si="112"/>
        <v/>
      </c>
      <c r="AK188" s="1">
        <f t="shared" si="120"/>
        <v>0</v>
      </c>
      <c r="AL188" s="1">
        <f t="shared" si="120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8"/>
        <v/>
      </c>
      <c r="AH189" s="1" t="str">
        <f t="shared" si="119"/>
        <v/>
      </c>
      <c r="AI189" s="1" t="str">
        <f t="shared" si="111"/>
        <v/>
      </c>
      <c r="AJ189" s="1" t="str">
        <f t="shared" si="112"/>
        <v/>
      </c>
      <c r="AK189" s="1">
        <f t="shared" si="120"/>
        <v>0</v>
      </c>
      <c r="AL189" s="1">
        <f t="shared" si="120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8"/>
        <v/>
      </c>
      <c r="AH190" s="1" t="str">
        <f t="shared" si="119"/>
        <v/>
      </c>
      <c r="AI190" s="1" t="str">
        <f t="shared" si="111"/>
        <v/>
      </c>
      <c r="AJ190" s="1" t="str">
        <f t="shared" si="112"/>
        <v/>
      </c>
      <c r="AK190" s="1">
        <f t="shared" si="120"/>
        <v>0</v>
      </c>
      <c r="AL190" s="1">
        <f t="shared" si="120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8"/>
        <v/>
      </c>
      <c r="AH191" s="1" t="str">
        <f t="shared" si="119"/>
        <v/>
      </c>
      <c r="AI191" s="1" t="str">
        <f t="shared" si="111"/>
        <v/>
      </c>
      <c r="AJ191" s="1" t="str">
        <f t="shared" si="112"/>
        <v/>
      </c>
      <c r="AK191" s="1">
        <f t="shared" si="120"/>
        <v>0</v>
      </c>
      <c r="AL191" s="1">
        <f t="shared" si="120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8"/>
        <v/>
      </c>
      <c r="AH192" s="1" t="str">
        <f t="shared" si="119"/>
        <v/>
      </c>
      <c r="AI192" s="1" t="str">
        <f t="shared" si="111"/>
        <v/>
      </c>
      <c r="AJ192" s="1" t="str">
        <f t="shared" si="112"/>
        <v/>
      </c>
      <c r="AK192" s="1">
        <f t="shared" si="120"/>
        <v>0</v>
      </c>
      <c r="AL192" s="1">
        <f t="shared" si="120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8"/>
        <v/>
      </c>
      <c r="AH193" s="1" t="str">
        <f t="shared" si="119"/>
        <v/>
      </c>
      <c r="AI193" s="1" t="str">
        <f t="shared" si="111"/>
        <v/>
      </c>
      <c r="AJ193" s="1" t="str">
        <f t="shared" si="112"/>
        <v/>
      </c>
      <c r="AK193" s="1">
        <f t="shared" si="120"/>
        <v>0</v>
      </c>
      <c r="AL193" s="1">
        <f t="shared" si="120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8"/>
        <v/>
      </c>
      <c r="AH194" s="1" t="str">
        <f t="shared" si="119"/>
        <v/>
      </c>
      <c r="AI194" s="1" t="str">
        <f t="shared" si="111"/>
        <v/>
      </c>
      <c r="AJ194" s="1" t="str">
        <f t="shared" si="112"/>
        <v/>
      </c>
      <c r="AK194" s="1">
        <f t="shared" si="120"/>
        <v>0</v>
      </c>
      <c r="AL194" s="1">
        <f t="shared" si="120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8"/>
        <v/>
      </c>
      <c r="AH195" s="1" t="str">
        <f t="shared" si="119"/>
        <v/>
      </c>
      <c r="AI195" s="1" t="str">
        <f t="shared" si="111"/>
        <v/>
      </c>
      <c r="AJ195" s="1" t="str">
        <f t="shared" si="112"/>
        <v/>
      </c>
      <c r="AK195" s="1">
        <f t="shared" si="120"/>
        <v>0</v>
      </c>
      <c r="AL195" s="1">
        <f t="shared" si="120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0"/>
        <v>0</v>
      </c>
      <c r="AL196" s="1">
        <f t="shared" si="120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0"/>
        <v>0</v>
      </c>
      <c r="AL197" s="1">
        <f t="shared" si="120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0"/>
        <v>0</v>
      </c>
      <c r="AL198" s="1">
        <f t="shared" si="120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0"/>
        <v>0</v>
      </c>
      <c r="AL199" s="1">
        <f t="shared" si="120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0"/>
        <v>0</v>
      </c>
      <c r="AL200" s="1">
        <f t="shared" si="120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0"/>
        <v>0</v>
      </c>
      <c r="AL201" s="1">
        <f t="shared" si="120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0"/>
        <v>0</v>
      </c>
      <c r="AL202" s="1">
        <f t="shared" si="120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jcPbYAELNmxKvsgBV8Lnz4Hw3lcEHQf45sL66/3xau9qllcyqnERWSZE5MB+brvIP5tBBpHI43IHcv5yvxxrXg==" saltValue="bJ+KkzWkj2rOSCzDSYTCIw==" spinCount="100000" sheet="1"/>
  <mergeCells count="61"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conditionalFormatting sqref="M5:M109 M129:M1048576">
    <cfRule type="cellIs" dxfId="25" priority="2" operator="equal">
      <formula>"B"</formula>
    </cfRule>
    <cfRule type="cellIs" dxfId="24" priority="3" operator="equal">
      <formula>"P"</formula>
    </cfRule>
  </conditionalFormatting>
  <conditionalFormatting sqref="M5:M109">
    <cfRule type="cellIs" dxfId="23" priority="4" operator="equal">
      <formula>"P"</formula>
    </cfRule>
  </conditionalFormatting>
  <conditionalFormatting sqref="T5:T109 V5:V109">
    <cfRule type="cellIs" dxfId="2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2023-06-12T08:22:59Z</dcterms:modified>
</cp:coreProperties>
</file>